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30" activeTab="0"/>
  </bookViews>
  <sheets>
    <sheet name="市值排序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hammer</author>
  </authors>
  <commentList>
    <comment ref="R34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中期：12651.82
7月13日送</t>
        </r>
      </text>
    </comment>
    <comment ref="R15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2004中期：42616.15
转增后：  59662.6
9.23送股</t>
        </r>
      </text>
    </comment>
    <comment ref="R30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中期：7000
7月15日送</t>
        </r>
      </text>
    </comment>
    <comment ref="R9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7月14日送
</t>
        </r>
      </text>
    </comment>
    <comment ref="R16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中期：44197.66
7月送</t>
        </r>
      </text>
    </comment>
  </commentList>
</comments>
</file>

<file path=xl/comments2.xml><?xml version="1.0" encoding="utf-8"?>
<comments xmlns="http://schemas.openxmlformats.org/spreadsheetml/2006/main">
  <authors>
    <author>hammer</author>
  </authors>
  <commentList>
    <comment ref="R46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7月14日送
</t>
        </r>
      </text>
    </comment>
    <comment ref="R26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2004中期：42616.15
转增后：  59662.6
9.23送股</t>
        </r>
      </text>
    </comment>
    <comment ref="R51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中期：44197.66
7月送</t>
        </r>
      </text>
    </comment>
    <comment ref="R33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中期：7000
7月15日送</t>
        </r>
      </text>
    </comment>
    <comment ref="R8" authorId="0">
      <text>
        <r>
          <rPr>
            <b/>
            <sz val="9"/>
            <rFont val="宋体"/>
            <family val="0"/>
          </rPr>
          <t>hammer:</t>
        </r>
        <r>
          <rPr>
            <sz val="9"/>
            <rFont val="宋体"/>
            <family val="0"/>
          </rPr>
          <t xml:space="preserve">
中期：12651.82
7月13日送</t>
        </r>
      </text>
    </comment>
  </commentList>
</comments>
</file>

<file path=xl/sharedStrings.xml><?xml version="1.0" encoding="utf-8"?>
<sst xmlns="http://schemas.openxmlformats.org/spreadsheetml/2006/main" count="308" uniqueCount="145">
  <si>
    <t>序号</t>
  </si>
  <si>
    <t>公布日期</t>
  </si>
  <si>
    <t>代码</t>
  </si>
  <si>
    <t>证券简称</t>
  </si>
  <si>
    <t>每股收益</t>
  </si>
  <si>
    <t>每股收</t>
  </si>
  <si>
    <t>上年每股</t>
  </si>
  <si>
    <t>每股净</t>
  </si>
  <si>
    <t>净资产</t>
  </si>
  <si>
    <t>净资产收</t>
  </si>
  <si>
    <t>总资产</t>
  </si>
  <si>
    <t>总资产收</t>
  </si>
  <si>
    <t>主营业务</t>
  </si>
  <si>
    <t>市价</t>
  </si>
  <si>
    <t>流通股本</t>
  </si>
  <si>
    <t>换手率</t>
  </si>
  <si>
    <t>市净率</t>
  </si>
  <si>
    <t>交易量</t>
  </si>
  <si>
    <t>交易金额</t>
  </si>
  <si>
    <t>7量</t>
  </si>
  <si>
    <t>7金额</t>
  </si>
  <si>
    <t>(元)</t>
  </si>
  <si>
    <t>益排名</t>
  </si>
  <si>
    <t>收益(元)</t>
  </si>
  <si>
    <t>资产(元)</t>
  </si>
  <si>
    <t>资产排名</t>
  </si>
  <si>
    <t>收益率</t>
  </si>
  <si>
    <t>益率排名</t>
  </si>
  <si>
    <t>增长率</t>
  </si>
  <si>
    <t>增长率排名</t>
  </si>
  <si>
    <t>（元）</t>
  </si>
  <si>
    <t>（万元）</t>
  </si>
  <si>
    <t>（万股）</t>
  </si>
  <si>
    <t>排名</t>
  </si>
  <si>
    <t>000002</t>
  </si>
  <si>
    <t>万 科 Ａ</t>
  </si>
  <si>
    <t>   0.388</t>
  </si>
  <si>
    <t>000036</t>
  </si>
  <si>
    <t>华联控股 </t>
  </si>
  <si>
    <t>   0.080 </t>
  </si>
  <si>
    <t>000046</t>
  </si>
  <si>
    <t>光彩建设</t>
  </si>
  <si>
    <t>000055</t>
  </si>
  <si>
    <t>方大A</t>
  </si>
  <si>
    <t>000063</t>
  </si>
  <si>
    <t>中兴通讯 </t>
  </si>
  <si>
    <t>   1.128 </t>
  </si>
  <si>
    <t>000100</t>
  </si>
  <si>
    <t>TCL 集团</t>
  </si>
  <si>
    <t>   0.358</t>
  </si>
  <si>
    <t>000416</t>
  </si>
  <si>
    <t>健特生物 </t>
  </si>
  <si>
    <t>   0.488 </t>
  </si>
  <si>
    <t>000503</t>
  </si>
  <si>
    <t>海虹控股 </t>
  </si>
  <si>
    <t>  0.232  </t>
  </si>
  <si>
    <t>000513</t>
  </si>
  <si>
    <t>丽珠集团</t>
  </si>
  <si>
    <t>000527</t>
  </si>
  <si>
    <t>美的电器</t>
  </si>
  <si>
    <t>   0.350</t>
  </si>
  <si>
    <t>000559</t>
  </si>
  <si>
    <t>万向钱潮</t>
  </si>
  <si>
    <t>000607</t>
  </si>
  <si>
    <t>华立控股</t>
  </si>
  <si>
    <t>000693</t>
  </si>
  <si>
    <t>聚友网络</t>
  </si>
  <si>
    <t>000739</t>
  </si>
  <si>
    <t>普洛药业</t>
  </si>
  <si>
    <t>000787</t>
  </si>
  <si>
    <t>创智科技</t>
  </si>
  <si>
    <t>000795</t>
  </si>
  <si>
    <t>太原刚玉</t>
  </si>
  <si>
    <t>000876</t>
  </si>
  <si>
    <t>新 希 望 </t>
  </si>
  <si>
    <t>   0.394 </t>
  </si>
  <si>
    <t>民生银行 </t>
  </si>
  <si>
    <t>   0.380 </t>
  </si>
  <si>
    <t>三一重工 </t>
  </si>
  <si>
    <t>  1.353  </t>
  </si>
  <si>
    <t>复星实业</t>
  </si>
  <si>
    <t>   0.690</t>
  </si>
  <si>
    <t>紫江企业 </t>
  </si>
  <si>
    <t>  0.370  </t>
  </si>
  <si>
    <t>海南航空 </t>
  </si>
  <si>
    <t>  -1.740  </t>
  </si>
  <si>
    <t>浙江阳光 </t>
  </si>
  <si>
    <t>  0.410  </t>
  </si>
  <si>
    <t>荣华实业</t>
  </si>
  <si>
    <t>健 康 元</t>
  </si>
  <si>
    <t>   0.230</t>
  </si>
  <si>
    <t>龙净环保</t>
  </si>
  <si>
    <t>   0.241</t>
  </si>
  <si>
    <t>红豆股份</t>
  </si>
  <si>
    <t>安泰集团</t>
  </si>
  <si>
    <t>华胜天成</t>
  </si>
  <si>
    <t>   0.870</t>
  </si>
  <si>
    <t>通威股份</t>
  </si>
  <si>
    <t>士兰微</t>
  </si>
  <si>
    <t>双良股份</t>
  </si>
  <si>
    <t>腾达建设</t>
  </si>
  <si>
    <t>华海药业</t>
  </si>
  <si>
    <t>天 士 力 </t>
  </si>
  <si>
    <t>  0.500  </t>
  </si>
  <si>
    <t>海通集团 </t>
  </si>
  <si>
    <t>  0.230  </t>
  </si>
  <si>
    <t>信 雅 达 </t>
  </si>
  <si>
    <t>  0.436  </t>
  </si>
  <si>
    <t>用友软件</t>
  </si>
  <si>
    <t>   0.620</t>
  </si>
  <si>
    <t>广东榕泰</t>
  </si>
  <si>
    <t>   0.330</t>
  </si>
  <si>
    <t>益佰制药</t>
  </si>
  <si>
    <t>   1.100</t>
  </si>
  <si>
    <t>方正科技</t>
  </si>
  <si>
    <t>福耀玻璃</t>
  </si>
  <si>
    <t>青岛海尔</t>
  </si>
  <si>
    <t>   0.460</t>
  </si>
  <si>
    <t>综艺股份 </t>
  </si>
  <si>
    <t>   0.056 </t>
  </si>
  <si>
    <t>东盛科技 </t>
  </si>
  <si>
    <t>  0.210  </t>
  </si>
  <si>
    <t>东方集团 </t>
  </si>
  <si>
    <t>   0.184 </t>
  </si>
  <si>
    <t>世茂股份 </t>
  </si>
  <si>
    <t>  0.557  </t>
  </si>
  <si>
    <r>
      <t>6</t>
    </r>
    <r>
      <rPr>
        <sz val="12"/>
        <rFont val="宋体"/>
        <family val="0"/>
      </rPr>
      <t>00986</t>
    </r>
  </si>
  <si>
    <t>科达股份</t>
  </si>
  <si>
    <t>002003</t>
  </si>
  <si>
    <t>伟星股份</t>
  </si>
  <si>
    <t>002008</t>
  </si>
  <si>
    <t>大族激光</t>
  </si>
  <si>
    <t>002019</t>
  </si>
  <si>
    <t>鑫富股份 </t>
  </si>
  <si>
    <t>  0.690  </t>
  </si>
  <si>
    <t>002024</t>
  </si>
  <si>
    <t>苏宁电器</t>
  </si>
  <si>
    <t>   1.451</t>
  </si>
  <si>
    <t>市净率中为0的表示亏损类或无数据类股票</t>
  </si>
  <si>
    <t xml:space="preserve">                                   主营业务增长率中空白的表示此股为次新股，暂无此数据</t>
  </si>
  <si>
    <t>民企52成份股2004年市值</t>
  </si>
  <si>
    <t>市值</t>
  </si>
  <si>
    <t>总市值</t>
  </si>
  <si>
    <t>总市值</t>
  </si>
  <si>
    <t>权重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</si>
</sst>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workbookViewId="0" topLeftCell="A1">
      <selection activeCell="AK12" sqref="AK12"/>
    </sheetView>
  </sheetViews>
  <sheetFormatPr defaultColWidth="9.00390625" defaultRowHeight="14.25"/>
  <cols>
    <col min="1" max="1" width="3.625" style="1" customWidth="1"/>
    <col min="2" max="2" width="9.375" style="1" customWidth="1"/>
    <col min="3" max="3" width="6.875" style="6" customWidth="1"/>
    <col min="4" max="4" width="17.25390625" style="1" customWidth="1"/>
    <col min="5" max="5" width="8.50390625" style="1" hidden="1" customWidth="1"/>
    <col min="6" max="6" width="5.875" style="5" hidden="1" customWidth="1"/>
    <col min="7" max="7" width="8.375" style="1" hidden="1" customWidth="1"/>
    <col min="8" max="8" width="8.125" style="1" hidden="1" customWidth="1"/>
    <col min="9" max="9" width="8.25390625" style="5" hidden="1" customWidth="1"/>
    <col min="10" max="10" width="9.125" style="4" hidden="1" customWidth="1"/>
    <col min="11" max="11" width="7.75390625" style="2" hidden="1" customWidth="1"/>
    <col min="12" max="12" width="8.125" style="1" hidden="1" customWidth="1"/>
    <col min="13" max="13" width="8.00390625" style="2" hidden="1" customWidth="1"/>
    <col min="14" max="14" width="9.50390625" style="4" hidden="1" customWidth="1"/>
    <col min="15" max="15" width="9.75390625" style="2" hidden="1" customWidth="1"/>
    <col min="16" max="16" width="5.25390625" style="3" customWidth="1"/>
    <col min="17" max="17" width="9.625" style="1" hidden="1" customWidth="1"/>
    <col min="18" max="18" width="9.75390625" style="1" customWidth="1"/>
    <col min="19" max="19" width="10.75390625" style="4" hidden="1" customWidth="1"/>
    <col min="20" max="20" width="8.375" style="2" hidden="1" customWidth="1"/>
    <col min="21" max="21" width="6.50390625" style="1" hidden="1" customWidth="1"/>
    <col min="22" max="22" width="6.50390625" style="5" hidden="1" customWidth="1"/>
    <col min="23" max="24" width="0" style="1" hidden="1" customWidth="1"/>
    <col min="25" max="25" width="5.625" style="1" hidden="1" customWidth="1"/>
    <col min="26" max="26" width="8.125" style="1" hidden="1" customWidth="1"/>
    <col min="27" max="27" width="6.375" style="1" hidden="1" customWidth="1"/>
    <col min="28" max="28" width="6.875" style="1" hidden="1" customWidth="1"/>
    <col min="29" max="29" width="6.25390625" style="1" hidden="1" customWidth="1"/>
    <col min="30" max="30" width="7.00390625" style="1" hidden="1" customWidth="1"/>
    <col min="31" max="33" width="9.00390625" style="1" hidden="1" customWidth="1"/>
    <col min="34" max="34" width="9.00390625" style="1" customWidth="1"/>
    <col min="35" max="35" width="0" style="1" hidden="1" customWidth="1"/>
    <col min="36" max="16384" width="9.00390625" style="1" customWidth="1"/>
  </cols>
  <sheetData>
    <row r="1" spans="2:14" ht="35.25" customHeight="1">
      <c r="B1" s="36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4:15" ht="14.25">
      <c r="N2" s="7"/>
      <c r="O2" s="8"/>
    </row>
    <row r="3" ht="14.25">
      <c r="B3" s="9"/>
    </row>
    <row r="4" ht="14.25">
      <c r="B4" s="9"/>
    </row>
    <row r="5" spans="1:36" ht="14.25">
      <c r="A5" s="10" t="s">
        <v>0</v>
      </c>
      <c r="B5" s="11" t="s">
        <v>1</v>
      </c>
      <c r="C5" s="12" t="s">
        <v>2</v>
      </c>
      <c r="D5" s="11" t="s">
        <v>3</v>
      </c>
      <c r="E5" s="10" t="s">
        <v>4</v>
      </c>
      <c r="F5" s="13" t="s">
        <v>5</v>
      </c>
      <c r="G5" s="10" t="s">
        <v>6</v>
      </c>
      <c r="H5" s="10" t="s">
        <v>7</v>
      </c>
      <c r="I5" s="13" t="s">
        <v>7</v>
      </c>
      <c r="J5" s="14" t="s">
        <v>8</v>
      </c>
      <c r="K5" s="15" t="s">
        <v>9</v>
      </c>
      <c r="L5" s="10" t="s">
        <v>10</v>
      </c>
      <c r="M5" s="15" t="s">
        <v>11</v>
      </c>
      <c r="N5" s="16" t="s">
        <v>12</v>
      </c>
      <c r="O5" s="17" t="s">
        <v>12</v>
      </c>
      <c r="P5" s="18" t="s">
        <v>13</v>
      </c>
      <c r="Q5" s="19" t="s">
        <v>10</v>
      </c>
      <c r="R5" s="19" t="s">
        <v>14</v>
      </c>
      <c r="S5" s="16" t="s">
        <v>15</v>
      </c>
      <c r="T5" s="17" t="s">
        <v>15</v>
      </c>
      <c r="U5" s="19" t="s">
        <v>16</v>
      </c>
      <c r="V5" s="20" t="s">
        <v>16</v>
      </c>
      <c r="W5" s="19" t="s">
        <v>17</v>
      </c>
      <c r="X5" s="19" t="s">
        <v>18</v>
      </c>
      <c r="Y5" s="1" t="s">
        <v>19</v>
      </c>
      <c r="Z5" s="1" t="s">
        <v>20</v>
      </c>
      <c r="AA5" s="1">
        <v>8</v>
      </c>
      <c r="AB5" s="1">
        <v>8</v>
      </c>
      <c r="AC5" s="1">
        <v>9</v>
      </c>
      <c r="AD5" s="1">
        <v>9</v>
      </c>
      <c r="AH5" s="10" t="s">
        <v>141</v>
      </c>
      <c r="AI5" s="10" t="s">
        <v>143</v>
      </c>
      <c r="AJ5" s="10" t="s">
        <v>144</v>
      </c>
    </row>
    <row r="6" spans="1:36" ht="14.25">
      <c r="A6" s="10">
        <v>18</v>
      </c>
      <c r="B6" s="23">
        <v>38290</v>
      </c>
      <c r="C6" s="12">
        <v>600016</v>
      </c>
      <c r="D6" s="24" t="s">
        <v>76</v>
      </c>
      <c r="E6" s="10">
        <v>0.3</v>
      </c>
      <c r="F6" s="13">
        <v>15</v>
      </c>
      <c r="G6" s="10" t="s">
        <v>77</v>
      </c>
      <c r="H6" s="10">
        <v>2.4</v>
      </c>
      <c r="I6" s="13">
        <v>34</v>
      </c>
      <c r="J6" s="14">
        <v>0.1262</v>
      </c>
      <c r="K6" s="15">
        <v>10</v>
      </c>
      <c r="L6" s="14">
        <f>E6*R6/Q6</f>
        <v>0.001111714368137433</v>
      </c>
      <c r="M6" s="17">
        <v>51</v>
      </c>
      <c r="N6" s="14">
        <v>0.5764</v>
      </c>
      <c r="O6" s="15">
        <v>10</v>
      </c>
      <c r="P6" s="18">
        <v>5.44</v>
      </c>
      <c r="Q6" s="10">
        <v>42179552</v>
      </c>
      <c r="R6" s="10">
        <v>156305.38</v>
      </c>
      <c r="S6" s="14">
        <f>W6/R6</f>
        <v>0.46052381562298106</v>
      </c>
      <c r="T6" s="15">
        <v>28</v>
      </c>
      <c r="U6" s="22">
        <f>P6/H6</f>
        <v>2.266666666666667</v>
      </c>
      <c r="V6" s="15">
        <v>36</v>
      </c>
      <c r="W6" s="10">
        <f>Y6+AA6+AC6</f>
        <v>71982.34999999999</v>
      </c>
      <c r="X6" s="10">
        <f>Z6+AB6+AD6</f>
        <v>485494.06000000006</v>
      </c>
      <c r="Y6" s="1">
        <v>19412.25</v>
      </c>
      <c r="Z6" s="1">
        <v>127542.57</v>
      </c>
      <c r="AA6" s="1">
        <v>19463.76</v>
      </c>
      <c r="AB6" s="1">
        <v>130723.71</v>
      </c>
      <c r="AC6" s="1">
        <v>33106.34</v>
      </c>
      <c r="AD6" s="1">
        <v>227227.78</v>
      </c>
      <c r="AE6" s="1">
        <v>12.45</v>
      </c>
      <c r="AF6" s="1">
        <v>12.48</v>
      </c>
      <c r="AG6" s="1">
        <v>21.22</v>
      </c>
      <c r="AH6" s="10">
        <f>P6*R6</f>
        <v>850301.2672000001</v>
      </c>
      <c r="AI6" s="11">
        <v>7937372</v>
      </c>
      <c r="AJ6" s="10">
        <f>AH6/AI6*100</f>
        <v>10.712629661303517</v>
      </c>
    </row>
    <row r="7" spans="1:36" ht="14.25">
      <c r="A7" s="10">
        <v>1</v>
      </c>
      <c r="B7" s="23">
        <v>38288</v>
      </c>
      <c r="C7" s="12" t="s">
        <v>34</v>
      </c>
      <c r="D7" s="10" t="s">
        <v>35</v>
      </c>
      <c r="E7" s="10">
        <v>0.169</v>
      </c>
      <c r="F7" s="13">
        <v>30</v>
      </c>
      <c r="G7" s="10" t="s">
        <v>36</v>
      </c>
      <c r="H7" s="10">
        <v>2.511</v>
      </c>
      <c r="I7" s="13">
        <v>33</v>
      </c>
      <c r="J7" s="16">
        <v>0.0674</v>
      </c>
      <c r="K7" s="15">
        <v>27</v>
      </c>
      <c r="L7" s="16">
        <f>E7*R7/Q7</f>
        <v>0.016813299185667444</v>
      </c>
      <c r="M7" s="17">
        <v>11</v>
      </c>
      <c r="N7" s="14">
        <v>0.0644</v>
      </c>
      <c r="O7" s="15">
        <v>38</v>
      </c>
      <c r="P7" s="22">
        <v>5.26</v>
      </c>
      <c r="Q7" s="10">
        <v>1584979</v>
      </c>
      <c r="R7" s="10">
        <v>157684.77</v>
      </c>
      <c r="S7" s="14">
        <f>W7/R7</f>
        <v>0.4327558076788266</v>
      </c>
      <c r="T7" s="15">
        <v>31</v>
      </c>
      <c r="U7" s="22">
        <f>P7/H7</f>
        <v>2.0947829549980086</v>
      </c>
      <c r="V7" s="15">
        <v>22</v>
      </c>
      <c r="W7" s="10">
        <f>Y7+AA7+AC7</f>
        <v>68239</v>
      </c>
      <c r="X7" s="10">
        <f>Z7+AB7+AD7</f>
        <v>360958</v>
      </c>
      <c r="Y7" s="1">
        <v>19058</v>
      </c>
      <c r="Z7" s="1">
        <v>99256</v>
      </c>
      <c r="AA7" s="1">
        <v>22326</v>
      </c>
      <c r="AB7" s="1">
        <v>118665</v>
      </c>
      <c r="AC7" s="1">
        <v>26855</v>
      </c>
      <c r="AD7" s="1">
        <v>143037</v>
      </c>
      <c r="AH7" s="10">
        <f>P7*R7</f>
        <v>829421.8901999999</v>
      </c>
      <c r="AI7" s="10">
        <v>7937372</v>
      </c>
      <c r="AJ7" s="10">
        <f>AH7/AI7*100</f>
        <v>10.449578150047646</v>
      </c>
    </row>
    <row r="8" spans="1:36" s="25" customFormat="1" ht="14.25">
      <c r="A8" s="10">
        <v>5</v>
      </c>
      <c r="B8" s="23">
        <v>38290</v>
      </c>
      <c r="C8" s="12" t="s">
        <v>44</v>
      </c>
      <c r="D8" s="24" t="s">
        <v>45</v>
      </c>
      <c r="E8" s="10">
        <v>0.907</v>
      </c>
      <c r="F8" s="13">
        <v>2</v>
      </c>
      <c r="G8" s="10" t="s">
        <v>46</v>
      </c>
      <c r="H8" s="22">
        <v>6.61</v>
      </c>
      <c r="I8" s="13">
        <v>3</v>
      </c>
      <c r="J8" s="14">
        <v>0.1372</v>
      </c>
      <c r="K8" s="15">
        <v>7</v>
      </c>
      <c r="L8" s="14">
        <f>E8*R8/Q8</f>
        <v>0.015627129063418982</v>
      </c>
      <c r="M8" s="15">
        <v>14</v>
      </c>
      <c r="N8" s="14">
        <v>0.6671</v>
      </c>
      <c r="O8" s="15">
        <v>4</v>
      </c>
      <c r="P8" s="22">
        <v>26.69</v>
      </c>
      <c r="Q8" s="10">
        <v>1753126.5</v>
      </c>
      <c r="R8" s="10">
        <v>30205.44</v>
      </c>
      <c r="S8" s="14">
        <f>W8/R8</f>
        <v>0.44379423044325794</v>
      </c>
      <c r="T8" s="15">
        <v>30</v>
      </c>
      <c r="U8" s="22">
        <f>P8/H8</f>
        <v>4.037821482602118</v>
      </c>
      <c r="V8" s="15">
        <v>45</v>
      </c>
      <c r="W8" s="10">
        <f>Y8+AA8+AC8</f>
        <v>13405</v>
      </c>
      <c r="X8" s="10">
        <f>Z8+AB8+AD8</f>
        <v>321050</v>
      </c>
      <c r="Y8" s="1">
        <v>3422</v>
      </c>
      <c r="Z8" s="1">
        <v>76503</v>
      </c>
      <c r="AA8" s="1">
        <v>2046</v>
      </c>
      <c r="AB8" s="1">
        <v>45055</v>
      </c>
      <c r="AC8" s="1">
        <v>7937</v>
      </c>
      <c r="AD8" s="1">
        <v>199492</v>
      </c>
      <c r="AE8" s="1"/>
      <c r="AF8" s="1"/>
      <c r="AG8" s="1"/>
      <c r="AH8" s="10">
        <f>P8*R8</f>
        <v>806183.1936</v>
      </c>
      <c r="AI8" s="11">
        <v>7937372</v>
      </c>
      <c r="AJ8" s="10">
        <f>AH8/AI8*100</f>
        <v>10.156802447963885</v>
      </c>
    </row>
    <row r="9" spans="1:36" s="25" customFormat="1" ht="14.25">
      <c r="A9" s="10">
        <v>41</v>
      </c>
      <c r="B9" s="26">
        <v>38282</v>
      </c>
      <c r="C9" s="12">
        <v>600601</v>
      </c>
      <c r="D9" s="10" t="s">
        <v>114</v>
      </c>
      <c r="E9" s="10">
        <v>0.12</v>
      </c>
      <c r="F9" s="13">
        <v>36</v>
      </c>
      <c r="G9" s="10">
        <v>0.287</v>
      </c>
      <c r="H9" s="10">
        <v>1.62</v>
      </c>
      <c r="I9" s="13">
        <v>48</v>
      </c>
      <c r="J9" s="14">
        <v>0.0725</v>
      </c>
      <c r="K9" s="15">
        <v>22</v>
      </c>
      <c r="L9" s="16">
        <f>E9*R9/Q9</f>
        <v>0.03443516910466154</v>
      </c>
      <c r="M9" s="15">
        <v>4</v>
      </c>
      <c r="N9" s="14">
        <v>0.0963</v>
      </c>
      <c r="O9" s="15">
        <v>31</v>
      </c>
      <c r="P9" s="22">
        <v>5.12</v>
      </c>
      <c r="Q9" s="10">
        <v>338182.28</v>
      </c>
      <c r="R9" s="10">
        <v>97044.7</v>
      </c>
      <c r="S9" s="14">
        <f>W9/R9</f>
        <v>0.3838003517966463</v>
      </c>
      <c r="T9" s="15">
        <v>38</v>
      </c>
      <c r="U9" s="10">
        <f>P9/H9</f>
        <v>3.1604938271604937</v>
      </c>
      <c r="V9" s="15">
        <v>40</v>
      </c>
      <c r="W9" s="10">
        <f>Y9+AA9+AC9</f>
        <v>37245.79</v>
      </c>
      <c r="X9" s="10">
        <f>Z9+AB9+AD9</f>
        <v>194536.08000000002</v>
      </c>
      <c r="Y9" s="1">
        <v>4873.53</v>
      </c>
      <c r="Z9" s="1">
        <v>28116.63</v>
      </c>
      <c r="AA9" s="1">
        <v>4310.89</v>
      </c>
      <c r="AB9" s="1">
        <v>18268.83</v>
      </c>
      <c r="AC9" s="1">
        <v>28061.37</v>
      </c>
      <c r="AD9" s="1">
        <v>148150.62</v>
      </c>
      <c r="AE9" s="1">
        <v>6.48</v>
      </c>
      <c r="AF9" s="1">
        <v>4.44</v>
      </c>
      <c r="AG9" s="1">
        <v>28.92</v>
      </c>
      <c r="AH9" s="10">
        <f>P9*R9</f>
        <v>496868.864</v>
      </c>
      <c r="AI9" s="11">
        <v>7937372</v>
      </c>
      <c r="AJ9" s="10">
        <f>AH9/AI9*100</f>
        <v>6.259866162251184</v>
      </c>
    </row>
    <row r="10" spans="1:36" s="25" customFormat="1" ht="14.25">
      <c r="A10" s="10">
        <v>8</v>
      </c>
      <c r="B10" s="26">
        <v>38286</v>
      </c>
      <c r="C10" s="12" t="s">
        <v>53</v>
      </c>
      <c r="D10" s="10" t="s">
        <v>54</v>
      </c>
      <c r="E10" s="10">
        <v>0.53</v>
      </c>
      <c r="F10" s="13">
        <v>4</v>
      </c>
      <c r="G10" s="10" t="s">
        <v>55</v>
      </c>
      <c r="H10" s="10">
        <v>1.7214</v>
      </c>
      <c r="I10" s="13">
        <v>46</v>
      </c>
      <c r="J10" s="14">
        <v>0.309</v>
      </c>
      <c r="K10" s="15">
        <v>1</v>
      </c>
      <c r="L10" s="16">
        <f>E10*R10/Q10</f>
        <v>0.09051682568911394</v>
      </c>
      <c r="M10" s="17">
        <v>1</v>
      </c>
      <c r="N10" s="16">
        <v>0.1359</v>
      </c>
      <c r="O10" s="15">
        <v>30</v>
      </c>
      <c r="P10" s="22">
        <v>12.39</v>
      </c>
      <c r="Q10" s="10">
        <v>176689.94</v>
      </c>
      <c r="R10" s="10">
        <v>30176.25</v>
      </c>
      <c r="S10" s="14">
        <f>W10/R10</f>
        <v>2.5323888819850047</v>
      </c>
      <c r="T10" s="15">
        <v>3</v>
      </c>
      <c r="U10" s="10">
        <f>P10/H10</f>
        <v>7.197629836179853</v>
      </c>
      <c r="V10" s="15">
        <v>52</v>
      </c>
      <c r="W10" s="10">
        <f>Y10+AA10+AC10</f>
        <v>76418</v>
      </c>
      <c r="X10" s="10">
        <f>Z10+AB10+AD10</f>
        <v>866765</v>
      </c>
      <c r="Y10" s="1">
        <v>15828</v>
      </c>
      <c r="Z10" s="1">
        <v>175044</v>
      </c>
      <c r="AA10" s="1">
        <v>16883</v>
      </c>
      <c r="AB10" s="1">
        <v>160679</v>
      </c>
      <c r="AC10" s="1">
        <v>43707</v>
      </c>
      <c r="AD10" s="1">
        <v>531042</v>
      </c>
      <c r="AE10" s="1"/>
      <c r="AF10" s="1"/>
      <c r="AG10" s="1"/>
      <c r="AH10" s="10">
        <f>P10*R10</f>
        <v>373883.7375</v>
      </c>
      <c r="AI10" s="11">
        <v>7937372</v>
      </c>
      <c r="AJ10" s="10">
        <f>AH10/AI10*100</f>
        <v>4.710422259407774</v>
      </c>
    </row>
    <row r="11" spans="1:36" ht="14.25">
      <c r="A11" s="10">
        <v>6</v>
      </c>
      <c r="B11" s="23">
        <v>38289</v>
      </c>
      <c r="C11" s="12" t="s">
        <v>47</v>
      </c>
      <c r="D11" s="10" t="s">
        <v>48</v>
      </c>
      <c r="E11" s="10">
        <v>0.158</v>
      </c>
      <c r="F11" s="13">
        <v>31</v>
      </c>
      <c r="G11" s="10" t="s">
        <v>49</v>
      </c>
      <c r="H11" s="10">
        <v>2.1328</v>
      </c>
      <c r="I11" s="13">
        <v>40</v>
      </c>
      <c r="J11" s="14">
        <v>0.0739</v>
      </c>
      <c r="K11" s="15">
        <v>19</v>
      </c>
      <c r="L11" s="14">
        <f>E11*R11/Q11</f>
        <v>0.005257245809692279</v>
      </c>
      <c r="M11" s="15">
        <v>38</v>
      </c>
      <c r="N11" s="14"/>
      <c r="O11" s="15"/>
      <c r="P11" s="22">
        <v>3.61</v>
      </c>
      <c r="Q11" s="10">
        <v>2988533.5</v>
      </c>
      <c r="R11" s="10">
        <v>99439.59</v>
      </c>
      <c r="S11" s="14">
        <f>W11/R11</f>
        <v>1.0130271052002529</v>
      </c>
      <c r="T11" s="15">
        <v>11</v>
      </c>
      <c r="U11" s="22">
        <f>P11/H11</f>
        <v>1.6926106526631657</v>
      </c>
      <c r="V11" s="15">
        <v>23</v>
      </c>
      <c r="W11" s="10">
        <f>Y11+AA11+AC11</f>
        <v>100735</v>
      </c>
      <c r="X11" s="10">
        <f>Z11+AB11+AD11</f>
        <v>562035</v>
      </c>
      <c r="Y11" s="1">
        <v>41097</v>
      </c>
      <c r="Z11" s="1">
        <v>268243</v>
      </c>
      <c r="AA11" s="1">
        <v>23526</v>
      </c>
      <c r="AB11" s="1">
        <v>116175</v>
      </c>
      <c r="AC11" s="1">
        <v>36112</v>
      </c>
      <c r="AD11" s="1">
        <v>177617</v>
      </c>
      <c r="AH11" s="10">
        <f>P11*R11</f>
        <v>358976.9199</v>
      </c>
      <c r="AI11" s="11">
        <v>7937372</v>
      </c>
      <c r="AJ11" s="10">
        <f>AH11/AI11*100</f>
        <v>4.52261680440327</v>
      </c>
    </row>
    <row r="12" spans="1:36" ht="14.25">
      <c r="A12" s="10">
        <v>43</v>
      </c>
      <c r="B12" s="23">
        <v>38289</v>
      </c>
      <c r="C12" s="12">
        <v>600690</v>
      </c>
      <c r="D12" s="10" t="s">
        <v>116</v>
      </c>
      <c r="E12" s="10">
        <v>0.238</v>
      </c>
      <c r="F12" s="13">
        <v>21</v>
      </c>
      <c r="G12" s="10" t="s">
        <v>117</v>
      </c>
      <c r="H12" s="10">
        <v>4.71</v>
      </c>
      <c r="I12" s="13">
        <v>10</v>
      </c>
      <c r="J12" s="14">
        <v>0.0506</v>
      </c>
      <c r="K12" s="15">
        <v>33</v>
      </c>
      <c r="L12" s="14">
        <f>E12*R12/Q12</f>
        <v>0.022243155517625596</v>
      </c>
      <c r="M12" s="17">
        <v>7</v>
      </c>
      <c r="N12" s="14">
        <v>0.3331</v>
      </c>
      <c r="O12" s="15">
        <v>20</v>
      </c>
      <c r="P12" s="22">
        <v>5.15</v>
      </c>
      <c r="Q12" s="10">
        <v>722079.44</v>
      </c>
      <c r="R12" s="10">
        <v>67484.56</v>
      </c>
      <c r="S12" s="14">
        <f>W12/R12</f>
        <v>0.13286861468756703</v>
      </c>
      <c r="T12" s="15">
        <v>52</v>
      </c>
      <c r="U12" s="22">
        <f>P12/H12</f>
        <v>1.0934182590233545</v>
      </c>
      <c r="V12" s="15">
        <v>3</v>
      </c>
      <c r="W12" s="10">
        <f>Y12+AA12+AC12</f>
        <v>8966.579999999998</v>
      </c>
      <c r="X12" s="10">
        <f>Z12+AB12+AD12</f>
        <v>52045.58</v>
      </c>
      <c r="Y12" s="1">
        <v>2454.99</v>
      </c>
      <c r="Z12" s="1">
        <v>16198.92</v>
      </c>
      <c r="AA12" s="1">
        <v>1845.4</v>
      </c>
      <c r="AB12" s="1">
        <v>10027.79</v>
      </c>
      <c r="AC12" s="1">
        <v>4666.19</v>
      </c>
      <c r="AD12" s="1">
        <v>25818.87</v>
      </c>
      <c r="AE12" s="1">
        <v>4.17</v>
      </c>
      <c r="AF12" s="1">
        <v>2.73</v>
      </c>
      <c r="AG12" s="1">
        <v>6.91</v>
      </c>
      <c r="AH12" s="10">
        <f>P12*R12</f>
        <v>347545.484</v>
      </c>
      <c r="AI12" s="11">
        <v>7937372</v>
      </c>
      <c r="AJ12" s="10">
        <f>AH12/AI12*100</f>
        <v>4.378596391853626</v>
      </c>
    </row>
    <row r="13" spans="1:36" ht="14.25">
      <c r="A13" s="10">
        <v>42</v>
      </c>
      <c r="B13" s="26">
        <v>38280</v>
      </c>
      <c r="C13" s="12">
        <v>600660</v>
      </c>
      <c r="D13" s="10" t="s">
        <v>115</v>
      </c>
      <c r="E13" s="10">
        <v>0.31</v>
      </c>
      <c r="F13" s="13">
        <v>14</v>
      </c>
      <c r="G13" s="10">
        <v>0.64</v>
      </c>
      <c r="H13" s="10">
        <v>1.71</v>
      </c>
      <c r="I13" s="13">
        <v>47</v>
      </c>
      <c r="J13" s="14">
        <v>0.1808</v>
      </c>
      <c r="K13" s="15">
        <v>3</v>
      </c>
      <c r="L13" s="16">
        <f>E13*R13/Q13</f>
        <v>0.02544450737597018</v>
      </c>
      <c r="M13" s="15">
        <v>6</v>
      </c>
      <c r="N13" s="14">
        <v>0.4155</v>
      </c>
      <c r="O13" s="15">
        <v>16</v>
      </c>
      <c r="P13" s="22">
        <v>6.72</v>
      </c>
      <c r="Q13" s="10">
        <v>469893.44</v>
      </c>
      <c r="R13" s="10">
        <v>38568.41</v>
      </c>
      <c r="S13" s="14">
        <f>W13/R13</f>
        <v>0.8275109085388792</v>
      </c>
      <c r="T13" s="15">
        <v>14</v>
      </c>
      <c r="U13" s="10">
        <f>P13/H13</f>
        <v>3.9298245614035086</v>
      </c>
      <c r="V13" s="15">
        <v>43</v>
      </c>
      <c r="W13" s="10">
        <f>Y13+AA13+AC13</f>
        <v>31915.78</v>
      </c>
      <c r="X13" s="10">
        <f>Z13+AB13+AD13</f>
        <v>219591.61000000002</v>
      </c>
      <c r="Y13" s="1">
        <v>9158.98</v>
      </c>
      <c r="Z13" s="1">
        <v>64852.37</v>
      </c>
      <c r="AA13" s="1">
        <v>5495.52</v>
      </c>
      <c r="AB13" s="1">
        <v>37662.92</v>
      </c>
      <c r="AC13" s="1">
        <v>17261.28</v>
      </c>
      <c r="AD13" s="1">
        <v>117076.32</v>
      </c>
      <c r="AH13" s="10">
        <f>P13*R13</f>
        <v>259179.7152</v>
      </c>
      <c r="AI13" s="11">
        <v>7937372</v>
      </c>
      <c r="AJ13" s="10">
        <f>AH13/AI13*100</f>
        <v>3.2653089108082622</v>
      </c>
    </row>
    <row r="14" spans="1:36" ht="14.25">
      <c r="A14" s="10">
        <v>10</v>
      </c>
      <c r="B14" s="23">
        <v>38288</v>
      </c>
      <c r="C14" s="12" t="s">
        <v>58</v>
      </c>
      <c r="D14" s="10" t="s">
        <v>59</v>
      </c>
      <c r="E14" s="10">
        <v>0.45</v>
      </c>
      <c r="F14" s="13">
        <v>6</v>
      </c>
      <c r="G14" s="10" t="s">
        <v>60</v>
      </c>
      <c r="H14" s="10">
        <v>5.24</v>
      </c>
      <c r="I14" s="13">
        <v>7</v>
      </c>
      <c r="J14" s="14">
        <v>0.0863</v>
      </c>
      <c r="K14" s="15">
        <v>16</v>
      </c>
      <c r="L14" s="16">
        <f>E14*R14/Q14</f>
        <v>0.014197172437801822</v>
      </c>
      <c r="M14" s="17">
        <v>19</v>
      </c>
      <c r="N14" s="14">
        <v>0.4616</v>
      </c>
      <c r="O14" s="15">
        <v>12</v>
      </c>
      <c r="P14" s="22">
        <v>7.31</v>
      </c>
      <c r="Q14" s="10">
        <v>924118.31</v>
      </c>
      <c r="R14" s="10">
        <v>29155.26</v>
      </c>
      <c r="S14" s="14">
        <f>W14/R14</f>
        <v>0.5901165004187924</v>
      </c>
      <c r="T14" s="15">
        <v>19</v>
      </c>
      <c r="U14" s="22">
        <f>P14/H14</f>
        <v>1.3950381679389312</v>
      </c>
      <c r="V14" s="15">
        <v>12</v>
      </c>
      <c r="W14" s="10">
        <f>Y14+AA14+AC14</f>
        <v>17205</v>
      </c>
      <c r="X14" s="10">
        <f>Z14+AB14+AD14</f>
        <v>146693</v>
      </c>
      <c r="Y14" s="1">
        <v>9282</v>
      </c>
      <c r="Z14" s="1">
        <v>78791</v>
      </c>
      <c r="AA14" s="1">
        <v>3292</v>
      </c>
      <c r="AB14" s="1">
        <v>27577</v>
      </c>
      <c r="AC14" s="1">
        <v>4631</v>
      </c>
      <c r="AD14" s="1">
        <v>40325</v>
      </c>
      <c r="AH14" s="10">
        <f>P14*R14</f>
        <v>213124.95059999998</v>
      </c>
      <c r="AI14" s="11">
        <v>7937372</v>
      </c>
      <c r="AJ14" s="10">
        <f>AH14/AI14*100</f>
        <v>2.685082047307345</v>
      </c>
    </row>
    <row r="15" spans="1:36" ht="14.25">
      <c r="A15" s="10">
        <v>21</v>
      </c>
      <c r="B15" s="26">
        <v>38287</v>
      </c>
      <c r="C15" s="12">
        <v>600210</v>
      </c>
      <c r="D15" s="11" t="s">
        <v>82</v>
      </c>
      <c r="E15" s="11">
        <v>0.13</v>
      </c>
      <c r="F15" s="13">
        <v>34</v>
      </c>
      <c r="G15" s="11" t="s">
        <v>83</v>
      </c>
      <c r="H15" s="11">
        <v>1.85</v>
      </c>
      <c r="I15" s="13">
        <v>44</v>
      </c>
      <c r="J15" s="27">
        <v>0.0703</v>
      </c>
      <c r="K15" s="15">
        <v>23</v>
      </c>
      <c r="L15" s="16">
        <f>E15*R15/Q15</f>
        <v>0.011259806171605392</v>
      </c>
      <c r="M15" s="15">
        <v>26</v>
      </c>
      <c r="N15" s="28">
        <v>0.1987</v>
      </c>
      <c r="O15" s="15">
        <v>28</v>
      </c>
      <c r="P15" s="29">
        <v>3.55</v>
      </c>
      <c r="Q15" s="11">
        <v>688834.06</v>
      </c>
      <c r="R15" s="11">
        <v>59662.6</v>
      </c>
      <c r="S15" s="14">
        <v>0.4193</v>
      </c>
      <c r="T15" s="15">
        <v>32</v>
      </c>
      <c r="U15" s="11">
        <f>P15/H15</f>
        <v>1.9189189189189186</v>
      </c>
      <c r="V15" s="15">
        <v>21</v>
      </c>
      <c r="W15" s="10">
        <f>Y15+AA15+AC15</f>
        <v>37498.729999999996</v>
      </c>
      <c r="X15" s="10">
        <f>Z15+AB15+AD15</f>
        <v>186671.09999999998</v>
      </c>
      <c r="Y15" s="25">
        <v>8459</v>
      </c>
      <c r="Z15" s="25">
        <v>41941.86</v>
      </c>
      <c r="AA15" s="25">
        <v>8648.75</v>
      </c>
      <c r="AB15" s="30">
        <v>43164.84</v>
      </c>
      <c r="AC15" s="30">
        <v>20390.98</v>
      </c>
      <c r="AD15" s="30">
        <v>101564.4</v>
      </c>
      <c r="AE15" s="30">
        <v>19.85</v>
      </c>
      <c r="AF15" s="30">
        <v>20.29</v>
      </c>
      <c r="AG15" s="30">
        <v>43.21</v>
      </c>
      <c r="AH15" s="10">
        <f>P15*R15</f>
        <v>211802.22999999998</v>
      </c>
      <c r="AI15" s="11">
        <v>7937372</v>
      </c>
      <c r="AJ15" s="10">
        <f>AH15/AI15*100</f>
        <v>2.6684175820410077</v>
      </c>
    </row>
    <row r="16" spans="1:36" ht="14.25">
      <c r="A16" s="10">
        <v>46</v>
      </c>
      <c r="B16" s="23">
        <v>38290</v>
      </c>
      <c r="C16" s="12">
        <v>600811</v>
      </c>
      <c r="D16" s="24" t="s">
        <v>122</v>
      </c>
      <c r="E16" s="10">
        <v>0.141</v>
      </c>
      <c r="F16" s="13">
        <v>33</v>
      </c>
      <c r="G16" s="10" t="s">
        <v>123</v>
      </c>
      <c r="H16" s="10">
        <v>4.01</v>
      </c>
      <c r="I16" s="13">
        <v>15</v>
      </c>
      <c r="J16" s="14">
        <v>0.0351</v>
      </c>
      <c r="K16" s="15">
        <v>37</v>
      </c>
      <c r="L16" s="14">
        <f>E16*R16/Q16</f>
        <v>0.011975642404690814</v>
      </c>
      <c r="M16" s="15">
        <v>24</v>
      </c>
      <c r="N16" s="14">
        <v>0.2892</v>
      </c>
      <c r="O16" s="15">
        <v>23</v>
      </c>
      <c r="P16" s="18">
        <v>3.78</v>
      </c>
      <c r="Q16" s="10">
        <v>624454.5</v>
      </c>
      <c r="R16" s="10">
        <v>53037.19</v>
      </c>
      <c r="S16" s="14">
        <f>W16/R16</f>
        <v>0.38883432549876795</v>
      </c>
      <c r="T16" s="15">
        <v>36</v>
      </c>
      <c r="U16" s="22">
        <f>P16/H16</f>
        <v>0.942643391521197</v>
      </c>
      <c r="V16" s="15">
        <v>2</v>
      </c>
      <c r="W16" s="10">
        <f>Y16+AA16+AC16</f>
        <v>20622.68</v>
      </c>
      <c r="X16" s="10">
        <f>Z16+AB16+AD16</f>
        <v>91761.44</v>
      </c>
      <c r="Y16" s="1">
        <v>5042.58</v>
      </c>
      <c r="Z16" s="1">
        <v>22867.27</v>
      </c>
      <c r="AA16" s="1">
        <v>3333.91</v>
      </c>
      <c r="AB16" s="1">
        <v>13273.22</v>
      </c>
      <c r="AC16" s="1">
        <v>12246.19</v>
      </c>
      <c r="AD16" s="1">
        <v>55620.95</v>
      </c>
      <c r="AE16" s="1">
        <v>10.27</v>
      </c>
      <c r="AF16" s="1">
        <v>6.29</v>
      </c>
      <c r="AG16" s="1">
        <v>23.09</v>
      </c>
      <c r="AH16" s="10">
        <f>P16*R16</f>
        <v>200480.5782</v>
      </c>
      <c r="AI16" s="11">
        <v>7937372</v>
      </c>
      <c r="AJ16" s="10">
        <f>AH16/AI16*100</f>
        <v>2.525780298567334</v>
      </c>
    </row>
    <row r="17" spans="1:36" ht="14.25">
      <c r="A17" s="10">
        <v>7</v>
      </c>
      <c r="B17" s="23">
        <v>38290</v>
      </c>
      <c r="C17" s="12" t="s">
        <v>50</v>
      </c>
      <c r="D17" s="24" t="s">
        <v>51</v>
      </c>
      <c r="E17" s="10">
        <v>0.31</v>
      </c>
      <c r="F17" s="13">
        <v>13</v>
      </c>
      <c r="G17" s="10" t="s">
        <v>52</v>
      </c>
      <c r="H17" s="10">
        <v>1.46</v>
      </c>
      <c r="I17" s="13">
        <v>52</v>
      </c>
      <c r="J17" s="14">
        <v>0.2101</v>
      </c>
      <c r="K17" s="15">
        <v>2</v>
      </c>
      <c r="L17" s="14">
        <f>E17*R17/Q17</f>
        <v>0.09020119637132458</v>
      </c>
      <c r="M17" s="15">
        <v>2</v>
      </c>
      <c r="N17" s="14">
        <v>-0.0507</v>
      </c>
      <c r="O17" s="15">
        <v>44</v>
      </c>
      <c r="P17" s="18">
        <v>8.08</v>
      </c>
      <c r="Q17" s="10">
        <v>77246.92</v>
      </c>
      <c r="R17" s="10">
        <v>22476.66</v>
      </c>
      <c r="S17" s="14">
        <f>W17/R17</f>
        <v>2.170429236372308</v>
      </c>
      <c r="T17" s="15">
        <v>4</v>
      </c>
      <c r="U17" s="22">
        <f>P17/H17</f>
        <v>5.534246575342466</v>
      </c>
      <c r="V17" s="15">
        <v>47</v>
      </c>
      <c r="W17" s="10">
        <f>Y17+AA17+AC17</f>
        <v>48784</v>
      </c>
      <c r="X17" s="10">
        <f>Z17+AB17+AD17</f>
        <v>386195</v>
      </c>
      <c r="Y17" s="1">
        <v>4811</v>
      </c>
      <c r="Z17" s="1">
        <v>32581</v>
      </c>
      <c r="AA17" s="1">
        <v>7814</v>
      </c>
      <c r="AB17" s="1">
        <v>50200</v>
      </c>
      <c r="AC17" s="1">
        <v>36159</v>
      </c>
      <c r="AD17" s="1">
        <v>303414</v>
      </c>
      <c r="AH17" s="10">
        <f>P17*R17</f>
        <v>181611.4128</v>
      </c>
      <c r="AI17" s="11">
        <v>7937372</v>
      </c>
      <c r="AJ17" s="10">
        <f>AH17/AI17*100</f>
        <v>2.2880546961891164</v>
      </c>
    </row>
    <row r="18" spans="1:36" ht="14.25">
      <c r="A18" s="10">
        <v>20</v>
      </c>
      <c r="B18" s="23">
        <v>38288</v>
      </c>
      <c r="C18" s="12">
        <v>600196</v>
      </c>
      <c r="D18" s="10" t="s">
        <v>80</v>
      </c>
      <c r="E18" s="10">
        <v>0.207</v>
      </c>
      <c r="F18" s="13">
        <v>26</v>
      </c>
      <c r="G18" s="10" t="s">
        <v>81</v>
      </c>
      <c r="H18" s="10">
        <v>2.717</v>
      </c>
      <c r="I18" s="13">
        <v>31</v>
      </c>
      <c r="J18" s="14">
        <v>0.0762</v>
      </c>
      <c r="K18" s="15">
        <v>18</v>
      </c>
      <c r="L18" s="16">
        <f>E18*R18/Q18</f>
        <v>0.014540120364990881</v>
      </c>
      <c r="M18" s="17">
        <v>17</v>
      </c>
      <c r="N18" s="14">
        <v>-0.6811</v>
      </c>
      <c r="O18" s="15">
        <v>51</v>
      </c>
      <c r="P18" s="22">
        <v>4.88</v>
      </c>
      <c r="Q18" s="10">
        <v>505658.66</v>
      </c>
      <c r="R18" s="10">
        <v>35518.54</v>
      </c>
      <c r="S18" s="14">
        <f>W18/R18</f>
        <v>0.5669247666148439</v>
      </c>
      <c r="T18" s="15">
        <v>20</v>
      </c>
      <c r="U18" s="22">
        <f>P18/H18</f>
        <v>1.7960986382039013</v>
      </c>
      <c r="V18" s="15">
        <v>16</v>
      </c>
      <c r="W18" s="10">
        <f>Y18+AA18+AC18</f>
        <v>20136.34</v>
      </c>
      <c r="X18" s="10">
        <f>Z18+AB18+AD18</f>
        <v>104257.16</v>
      </c>
      <c r="Y18" s="1">
        <v>4131.18</v>
      </c>
      <c r="Z18" s="1">
        <v>19688.57</v>
      </c>
      <c r="AA18" s="1">
        <v>2204.19</v>
      </c>
      <c r="AB18" s="1">
        <v>10298.37</v>
      </c>
      <c r="AC18" s="1">
        <v>13800.97</v>
      </c>
      <c r="AD18" s="1">
        <v>74270.22</v>
      </c>
      <c r="AE18" s="1">
        <v>11.92</v>
      </c>
      <c r="AF18" s="1">
        <v>6.36</v>
      </c>
      <c r="AG18" s="1">
        <v>39.82</v>
      </c>
      <c r="AH18" s="10">
        <f>P18*R18</f>
        <v>173330.4752</v>
      </c>
      <c r="AI18" s="11">
        <v>7937372</v>
      </c>
      <c r="AJ18" s="10">
        <f>AH18/AI18*100</f>
        <v>2.183726240876703</v>
      </c>
    </row>
    <row r="19" spans="1:36" ht="14.25">
      <c r="A19" s="10">
        <v>22</v>
      </c>
      <c r="B19" s="23">
        <v>38290</v>
      </c>
      <c r="C19" s="12">
        <v>600221</v>
      </c>
      <c r="D19" s="24" t="s">
        <v>84</v>
      </c>
      <c r="E19" s="10">
        <v>0.175</v>
      </c>
      <c r="F19" s="13">
        <v>89</v>
      </c>
      <c r="G19" s="10" t="s">
        <v>85</v>
      </c>
      <c r="H19" s="10">
        <v>1.7</v>
      </c>
      <c r="I19" s="13">
        <v>180</v>
      </c>
      <c r="J19" s="14">
        <v>0.1027</v>
      </c>
      <c r="K19" s="15">
        <v>25</v>
      </c>
      <c r="L19" s="14">
        <f>E19*R19/Q19</f>
        <v>0.00300209559438609</v>
      </c>
      <c r="M19" s="17">
        <v>159</v>
      </c>
      <c r="N19" s="14">
        <v>0.7176</v>
      </c>
      <c r="O19" s="15">
        <v>16</v>
      </c>
      <c r="P19" s="18">
        <v>3.84</v>
      </c>
      <c r="Q19" s="10">
        <v>2168239.25</v>
      </c>
      <c r="R19" s="10">
        <v>37195.78</v>
      </c>
      <c r="S19" s="14">
        <f>W19/R19</f>
        <v>0.40727308312932275</v>
      </c>
      <c r="T19" s="15">
        <v>152</v>
      </c>
      <c r="U19" s="22">
        <f>P19/H19</f>
        <v>2.2588235294117647</v>
      </c>
      <c r="V19" s="15">
        <v>186</v>
      </c>
      <c r="W19" s="10">
        <f>Y19+AA19+AC19</f>
        <v>15148.84</v>
      </c>
      <c r="X19" s="10">
        <f>Z19+AB19+AD19</f>
        <v>64984.96</v>
      </c>
      <c r="Y19" s="1">
        <v>5605.7</v>
      </c>
      <c r="Z19" s="1">
        <v>23632.79</v>
      </c>
      <c r="AA19" s="1">
        <v>2734.07</v>
      </c>
      <c r="AB19" s="1">
        <v>11366.5</v>
      </c>
      <c r="AC19" s="1">
        <v>6809.07</v>
      </c>
      <c r="AD19" s="1">
        <v>29985.67</v>
      </c>
      <c r="AE19" s="1">
        <v>15.07</v>
      </c>
      <c r="AF19" s="1">
        <v>7.35</v>
      </c>
      <c r="AG19" s="1">
        <v>18.31</v>
      </c>
      <c r="AH19" s="10">
        <f>P19*R19</f>
        <v>142831.7952</v>
      </c>
      <c r="AI19" s="11">
        <v>7937372</v>
      </c>
      <c r="AJ19" s="10">
        <f>AH19/AI19*100</f>
        <v>1.799484706021086</v>
      </c>
    </row>
    <row r="20" spans="1:36" ht="14.25">
      <c r="A20" s="10">
        <v>44</v>
      </c>
      <c r="B20" s="23">
        <v>38290</v>
      </c>
      <c r="C20" s="12">
        <v>600770</v>
      </c>
      <c r="D20" s="24" t="s">
        <v>118</v>
      </c>
      <c r="E20" s="10">
        <v>0.056</v>
      </c>
      <c r="F20" s="13">
        <v>42</v>
      </c>
      <c r="G20" s="10" t="s">
        <v>119</v>
      </c>
      <c r="H20" s="10">
        <v>2.262</v>
      </c>
      <c r="I20" s="13">
        <v>37</v>
      </c>
      <c r="J20" s="14">
        <v>0.0247</v>
      </c>
      <c r="K20" s="15">
        <v>43</v>
      </c>
      <c r="L20" s="14">
        <f>E20*R20/Q20</f>
        <v>0.0040890076058196665</v>
      </c>
      <c r="M20" s="15">
        <v>40</v>
      </c>
      <c r="N20" s="14">
        <v>0.5938</v>
      </c>
      <c r="O20" s="15">
        <v>9</v>
      </c>
      <c r="P20" s="18">
        <v>13.71</v>
      </c>
      <c r="Q20" s="10">
        <v>135583.02</v>
      </c>
      <c r="R20" s="10">
        <v>9900</v>
      </c>
      <c r="S20" s="14">
        <f>W20/R20</f>
        <v>1.426849494949495</v>
      </c>
      <c r="T20" s="15">
        <v>9</v>
      </c>
      <c r="U20" s="22">
        <f>P20/H20</f>
        <v>6.061007957559682</v>
      </c>
      <c r="V20" s="15">
        <v>50</v>
      </c>
      <c r="W20" s="10">
        <f>Y20+AA20+AC20</f>
        <v>14125.810000000001</v>
      </c>
      <c r="X20" s="10">
        <f>Z20+AB20+AD20</f>
        <v>183658.94</v>
      </c>
      <c r="Y20" s="1">
        <v>3941.81</v>
      </c>
      <c r="Z20" s="1">
        <v>51727.4</v>
      </c>
      <c r="AA20" s="1">
        <v>2691.7</v>
      </c>
      <c r="AB20" s="1">
        <v>34470.21</v>
      </c>
      <c r="AC20" s="1">
        <v>7492.3</v>
      </c>
      <c r="AD20" s="1">
        <v>97461.33</v>
      </c>
      <c r="AE20" s="1">
        <v>39.82</v>
      </c>
      <c r="AF20" s="1">
        <v>27.19</v>
      </c>
      <c r="AG20" s="1">
        <v>75.68</v>
      </c>
      <c r="AH20" s="10">
        <f>P20*R20</f>
        <v>135729</v>
      </c>
      <c r="AI20" s="11">
        <v>7937372</v>
      </c>
      <c r="AJ20" s="10">
        <f>AH20/AI20*100</f>
        <v>1.7099992289639443</v>
      </c>
    </row>
    <row r="21" spans="1:36" ht="14.25">
      <c r="A21" s="10">
        <v>2</v>
      </c>
      <c r="B21" s="23">
        <v>38290</v>
      </c>
      <c r="C21" s="12" t="s">
        <v>37</v>
      </c>
      <c r="D21" s="24" t="s">
        <v>38</v>
      </c>
      <c r="E21" s="10">
        <v>0.013</v>
      </c>
      <c r="F21" s="13">
        <v>51</v>
      </c>
      <c r="G21" s="10" t="s">
        <v>39</v>
      </c>
      <c r="H21" s="22">
        <v>3.75</v>
      </c>
      <c r="I21" s="13">
        <v>17</v>
      </c>
      <c r="J21" s="14">
        <v>0.0034</v>
      </c>
      <c r="K21" s="15">
        <v>51</v>
      </c>
      <c r="L21" s="14">
        <f>E21*R21/Q21</f>
        <v>0.0013570667727133986</v>
      </c>
      <c r="M21" s="17">
        <v>49</v>
      </c>
      <c r="N21" s="14">
        <v>-0.5495</v>
      </c>
      <c r="O21" s="15">
        <v>49</v>
      </c>
      <c r="P21" s="22">
        <v>4.98</v>
      </c>
      <c r="Q21" s="10">
        <v>255937.48</v>
      </c>
      <c r="R21" s="10">
        <v>26717.25</v>
      </c>
      <c r="S21" s="14">
        <f>W21/R21</f>
        <v>0.7110387483741777</v>
      </c>
      <c r="T21" s="15">
        <v>17</v>
      </c>
      <c r="U21" s="22">
        <f>P21/H21</f>
        <v>1.328</v>
      </c>
      <c r="V21" s="15">
        <v>8</v>
      </c>
      <c r="W21" s="10">
        <f>Y21+AA21+AC21</f>
        <v>18997</v>
      </c>
      <c r="X21" s="10">
        <f>Z21+AB21+AD21</f>
        <v>99742</v>
      </c>
      <c r="Y21" s="1">
        <v>6281</v>
      </c>
      <c r="Z21" s="1">
        <v>30327</v>
      </c>
      <c r="AA21" s="1">
        <v>4799</v>
      </c>
      <c r="AB21" s="1">
        <v>24899</v>
      </c>
      <c r="AC21" s="1">
        <v>7917</v>
      </c>
      <c r="AD21" s="1">
        <v>44516</v>
      </c>
      <c r="AH21" s="10">
        <f>P21*R21</f>
        <v>133051.905</v>
      </c>
      <c r="AI21" s="11">
        <v>7937372</v>
      </c>
      <c r="AJ21" s="10">
        <f>AH21/AI21*100</f>
        <v>1.6762715039688199</v>
      </c>
    </row>
    <row r="22" spans="1:36" ht="14.25">
      <c r="A22" s="10">
        <v>25</v>
      </c>
      <c r="B22" s="23">
        <v>38288</v>
      </c>
      <c r="C22" s="12">
        <v>600380</v>
      </c>
      <c r="D22" s="10" t="s">
        <v>89</v>
      </c>
      <c r="E22" s="10">
        <v>0.196</v>
      </c>
      <c r="F22" s="13">
        <v>27</v>
      </c>
      <c r="G22" s="10" t="s">
        <v>90</v>
      </c>
      <c r="H22" s="10">
        <v>3.4671</v>
      </c>
      <c r="I22" s="13">
        <v>21</v>
      </c>
      <c r="J22" s="14">
        <v>0.0561</v>
      </c>
      <c r="K22" s="15">
        <v>30</v>
      </c>
      <c r="L22" s="16">
        <f>E22*R22/Q22</f>
        <v>0.007262198122692379</v>
      </c>
      <c r="M22" s="17">
        <v>35</v>
      </c>
      <c r="N22" s="14">
        <v>0.5577</v>
      </c>
      <c r="O22" s="15">
        <v>11</v>
      </c>
      <c r="P22" s="22">
        <v>7.78</v>
      </c>
      <c r="Q22" s="10">
        <v>425077.91</v>
      </c>
      <c r="R22" s="10">
        <v>15750</v>
      </c>
      <c r="S22" s="14">
        <f>W22/R22</f>
        <v>0.25573015873015875</v>
      </c>
      <c r="T22" s="15">
        <v>47</v>
      </c>
      <c r="U22" s="22">
        <f>P22/H22</f>
        <v>2.2439502754463385</v>
      </c>
      <c r="V22" s="15">
        <v>28</v>
      </c>
      <c r="W22" s="10">
        <f>Y22+AA22+AC22</f>
        <v>4027.75</v>
      </c>
      <c r="X22" s="10">
        <f>Z22+AB22+AD22</f>
        <v>32958.18</v>
      </c>
      <c r="Y22" s="1">
        <v>414.67</v>
      </c>
      <c r="Z22" s="1">
        <v>3281.37</v>
      </c>
      <c r="AA22" s="1">
        <v>623.88</v>
      </c>
      <c r="AB22" s="1">
        <v>4770.59</v>
      </c>
      <c r="AC22" s="1">
        <v>2989.2</v>
      </c>
      <c r="AD22" s="1">
        <v>24906.22</v>
      </c>
      <c r="AE22" s="1">
        <v>2.63</v>
      </c>
      <c r="AF22" s="1">
        <v>3.96</v>
      </c>
      <c r="AG22" s="1">
        <v>18.98</v>
      </c>
      <c r="AH22" s="10">
        <f>P22*R22</f>
        <v>122535</v>
      </c>
      <c r="AI22" s="11">
        <v>7937372</v>
      </c>
      <c r="AJ22" s="10">
        <f>AH22/AI22*100</f>
        <v>1.543772926353962</v>
      </c>
    </row>
    <row r="23" spans="1:36" ht="14.25">
      <c r="A23" s="10">
        <v>34</v>
      </c>
      <c r="B23" s="26">
        <v>38282</v>
      </c>
      <c r="C23" s="12">
        <v>600521</v>
      </c>
      <c r="D23" s="10" t="s">
        <v>101</v>
      </c>
      <c r="E23" s="10">
        <v>0.555</v>
      </c>
      <c r="F23" s="13">
        <v>3</v>
      </c>
      <c r="G23" s="10">
        <v>0.79</v>
      </c>
      <c r="H23" s="10">
        <v>4.25</v>
      </c>
      <c r="I23" s="13">
        <v>12</v>
      </c>
      <c r="J23" s="14">
        <v>0.1306</v>
      </c>
      <c r="K23" s="15">
        <v>9</v>
      </c>
      <c r="L23" s="16">
        <f>E23*R23/Q23</f>
        <v>0.0423107105452473</v>
      </c>
      <c r="M23" s="17">
        <v>3</v>
      </c>
      <c r="N23" s="14">
        <v>0.4415</v>
      </c>
      <c r="O23" s="15">
        <v>13</v>
      </c>
      <c r="P23" s="22">
        <v>18.99</v>
      </c>
      <c r="Q23" s="10">
        <v>82638.65</v>
      </c>
      <c r="R23" s="10">
        <v>6300</v>
      </c>
      <c r="S23" s="14">
        <f>W23/R23</f>
        <v>0.3424380952380952</v>
      </c>
      <c r="T23" s="15">
        <v>41</v>
      </c>
      <c r="U23" s="10">
        <f>P23/H23</f>
        <v>4.468235294117647</v>
      </c>
      <c r="V23" s="15">
        <v>44</v>
      </c>
      <c r="W23" s="10">
        <f>Y23+AA23+AC23</f>
        <v>2157.3599999999997</v>
      </c>
      <c r="X23" s="10">
        <f>Z23+AB23+AD23</f>
        <v>32712.52</v>
      </c>
      <c r="Y23" s="1">
        <v>648.79</v>
      </c>
      <c r="Z23" s="1">
        <v>9468.66</v>
      </c>
      <c r="AA23" s="1">
        <v>446.6</v>
      </c>
      <c r="AB23" s="1">
        <v>6625.14</v>
      </c>
      <c r="AC23" s="1">
        <v>1061.97</v>
      </c>
      <c r="AD23" s="1">
        <v>16618.72</v>
      </c>
      <c r="AE23" s="1">
        <v>10.3</v>
      </c>
      <c r="AF23" s="1">
        <v>7.09</v>
      </c>
      <c r="AG23" s="1">
        <v>16.86</v>
      </c>
      <c r="AH23" s="10">
        <f>P23*R23</f>
        <v>119636.99999999999</v>
      </c>
      <c r="AI23" s="11">
        <v>7937372</v>
      </c>
      <c r="AJ23" s="10">
        <f>AH23/AI23*100</f>
        <v>1.5072621013605005</v>
      </c>
    </row>
    <row r="24" spans="1:36" ht="14.25">
      <c r="A24" s="10">
        <v>52</v>
      </c>
      <c r="B24" s="23">
        <v>38289</v>
      </c>
      <c r="C24" s="12" t="s">
        <v>135</v>
      </c>
      <c r="D24" s="10" t="s">
        <v>136</v>
      </c>
      <c r="E24" s="10">
        <v>1.09</v>
      </c>
      <c r="F24" s="13">
        <v>2</v>
      </c>
      <c r="G24" s="10" t="s">
        <v>137</v>
      </c>
      <c r="H24" s="10">
        <v>8.07</v>
      </c>
      <c r="I24" s="13">
        <v>1</v>
      </c>
      <c r="J24" s="14">
        <v>0.135</v>
      </c>
      <c r="K24" s="15">
        <v>12</v>
      </c>
      <c r="L24" s="14">
        <f>E24*R24/Q24</f>
        <v>0.013288957481041778</v>
      </c>
      <c r="M24" s="17">
        <v>61</v>
      </c>
      <c r="N24" s="14"/>
      <c r="O24" s="15">
        <v>208</v>
      </c>
      <c r="P24" s="22">
        <v>46.2</v>
      </c>
      <c r="Q24" s="10">
        <v>205057.47</v>
      </c>
      <c r="R24" s="10">
        <v>2500</v>
      </c>
      <c r="S24" s="14">
        <f>W24/R24</f>
        <v>2.4372</v>
      </c>
      <c r="T24" s="15">
        <v>30</v>
      </c>
      <c r="U24" s="22">
        <f>P24/H24</f>
        <v>5.724907063197026</v>
      </c>
      <c r="V24" s="15">
        <v>178</v>
      </c>
      <c r="W24" s="10">
        <f>Y24+AA24+AC24</f>
        <v>6093</v>
      </c>
      <c r="X24" s="10">
        <f>Z24+AB24+AD24</f>
        <v>213660</v>
      </c>
      <c r="Y24" s="1">
        <v>3585</v>
      </c>
      <c r="Z24" s="1">
        <v>117427</v>
      </c>
      <c r="AA24" s="1">
        <v>1480</v>
      </c>
      <c r="AB24" s="1">
        <v>55111</v>
      </c>
      <c r="AC24" s="1">
        <v>1028</v>
      </c>
      <c r="AD24" s="1">
        <v>41122</v>
      </c>
      <c r="AH24" s="10">
        <f>P24*R24</f>
        <v>115500</v>
      </c>
      <c r="AI24" s="11">
        <v>7937372</v>
      </c>
      <c r="AJ24" s="10">
        <f>AH24/AI24*100</f>
        <v>1.4551415758263566</v>
      </c>
    </row>
    <row r="25" spans="1:36" ht="14.25">
      <c r="A25" s="10">
        <v>11</v>
      </c>
      <c r="B25" s="26">
        <v>38282</v>
      </c>
      <c r="C25" s="12" t="s">
        <v>61</v>
      </c>
      <c r="D25" s="10" t="s">
        <v>62</v>
      </c>
      <c r="E25" s="10">
        <v>0.277</v>
      </c>
      <c r="F25" s="13">
        <v>18</v>
      </c>
      <c r="G25" s="10">
        <v>0.408</v>
      </c>
      <c r="H25" s="10">
        <v>4.136</v>
      </c>
      <c r="I25" s="13">
        <v>13</v>
      </c>
      <c r="J25" s="14">
        <v>0.067</v>
      </c>
      <c r="K25" s="15">
        <v>28</v>
      </c>
      <c r="L25" s="16">
        <f>E25*R25/Q25</f>
        <v>0.02000306660360194</v>
      </c>
      <c r="M25" s="15">
        <v>8</v>
      </c>
      <c r="N25" s="14">
        <v>0.1957</v>
      </c>
      <c r="O25" s="15">
        <v>29</v>
      </c>
      <c r="P25" s="22">
        <v>4.23</v>
      </c>
      <c r="Q25" s="10">
        <v>376184.91</v>
      </c>
      <c r="R25" s="10">
        <v>27165.53</v>
      </c>
      <c r="S25" s="14">
        <f>W25/R25</f>
        <v>0.16281662827855742</v>
      </c>
      <c r="T25" s="15">
        <v>51</v>
      </c>
      <c r="U25" s="10">
        <f>P25/H25</f>
        <v>1.0227272727272727</v>
      </c>
      <c r="V25" s="15">
        <v>24</v>
      </c>
      <c r="W25" s="10">
        <f>Y25+AA25+AC25</f>
        <v>4423</v>
      </c>
      <c r="X25" s="10">
        <f>Z25+AB25+AD25</f>
        <v>38128</v>
      </c>
      <c r="Y25" s="1">
        <v>756</v>
      </c>
      <c r="Z25" s="1">
        <v>5728</v>
      </c>
      <c r="AA25" s="1">
        <v>718</v>
      </c>
      <c r="AB25" s="1">
        <v>5513</v>
      </c>
      <c r="AC25" s="1">
        <v>2949</v>
      </c>
      <c r="AD25" s="1">
        <v>26887</v>
      </c>
      <c r="AH25" s="10">
        <f>P25*R25</f>
        <v>114910.1919</v>
      </c>
      <c r="AI25" s="11">
        <v>7937372</v>
      </c>
      <c r="AJ25" s="10">
        <f>AH25/AI25*100</f>
        <v>1.447710802769481</v>
      </c>
    </row>
    <row r="26" spans="1:36" ht="14.25">
      <c r="A26" s="10">
        <v>47</v>
      </c>
      <c r="B26" s="26">
        <v>38287</v>
      </c>
      <c r="C26" s="12">
        <v>600823</v>
      </c>
      <c r="D26" s="10" t="s">
        <v>124</v>
      </c>
      <c r="E26" s="10">
        <v>0.486</v>
      </c>
      <c r="F26" s="13">
        <v>5</v>
      </c>
      <c r="G26" s="10" t="s">
        <v>125</v>
      </c>
      <c r="H26" s="10">
        <v>2.945</v>
      </c>
      <c r="I26" s="13">
        <v>27</v>
      </c>
      <c r="J26" s="14">
        <v>0.1649</v>
      </c>
      <c r="K26" s="15">
        <v>4</v>
      </c>
      <c r="L26" s="16">
        <f>E26*R26/Q26</f>
        <v>0.042496618910271414</v>
      </c>
      <c r="M26" s="17">
        <v>5</v>
      </c>
      <c r="N26" s="16">
        <v>-0.6155</v>
      </c>
      <c r="O26" s="15">
        <v>50</v>
      </c>
      <c r="P26" s="22">
        <v>6.13</v>
      </c>
      <c r="Q26" s="10">
        <v>194116.41</v>
      </c>
      <c r="R26" s="10">
        <v>16973.85</v>
      </c>
      <c r="S26" s="14">
        <f>W26/R26</f>
        <v>0.36734270657511414</v>
      </c>
      <c r="T26" s="15">
        <v>21</v>
      </c>
      <c r="U26" s="10">
        <f>P26/H26</f>
        <v>2.0814940577249574</v>
      </c>
      <c r="V26" s="15">
        <v>38</v>
      </c>
      <c r="W26" s="10">
        <f>Y26+AA26+AC26</f>
        <v>6235.22</v>
      </c>
      <c r="X26" s="10">
        <f>Z26+AB26+AD26</f>
        <v>53061.16</v>
      </c>
      <c r="Y26" s="25">
        <v>2216.13</v>
      </c>
      <c r="Z26" s="25">
        <v>18393.47</v>
      </c>
      <c r="AA26" s="25">
        <v>1832.9</v>
      </c>
      <c r="AB26" s="30">
        <v>15420.12</v>
      </c>
      <c r="AC26" s="30">
        <v>2186.19</v>
      </c>
      <c r="AD26" s="30">
        <v>19247.57</v>
      </c>
      <c r="AE26" s="30">
        <v>19.58</v>
      </c>
      <c r="AF26" s="30">
        <v>16.2</v>
      </c>
      <c r="AG26" s="30">
        <v>19.32</v>
      </c>
      <c r="AH26" s="10">
        <f>P26*R26</f>
        <v>104049.70049999999</v>
      </c>
      <c r="AI26" s="11">
        <v>7937372</v>
      </c>
      <c r="AJ26" s="10">
        <f>AH26/AI26*100</f>
        <v>1.3108835077907397</v>
      </c>
    </row>
    <row r="27" spans="1:36" ht="14.25">
      <c r="A27" s="10">
        <v>19</v>
      </c>
      <c r="B27" s="26">
        <v>38287</v>
      </c>
      <c r="C27" s="12">
        <v>600031</v>
      </c>
      <c r="D27" s="11" t="s">
        <v>78</v>
      </c>
      <c r="E27" s="11">
        <v>1.151</v>
      </c>
      <c r="F27" s="13">
        <v>1</v>
      </c>
      <c r="G27" s="11" t="s">
        <v>79</v>
      </c>
      <c r="H27" s="11">
        <v>7.74</v>
      </c>
      <c r="I27" s="13">
        <v>2</v>
      </c>
      <c r="J27" s="27">
        <v>0.1487</v>
      </c>
      <c r="K27" s="15">
        <v>6</v>
      </c>
      <c r="L27" s="16">
        <f>E27*R27/Q27</f>
        <v>0.01595603656764998</v>
      </c>
      <c r="M27" s="17">
        <v>13</v>
      </c>
      <c r="N27" s="28">
        <v>0.3966</v>
      </c>
      <c r="O27" s="15">
        <v>17</v>
      </c>
      <c r="P27" s="29">
        <v>17.2</v>
      </c>
      <c r="Q27" s="11">
        <v>432814.25</v>
      </c>
      <c r="R27" s="11">
        <v>6000</v>
      </c>
      <c r="S27" s="14">
        <f>W27/R27</f>
        <v>0.6867766666666666</v>
      </c>
      <c r="T27" s="15">
        <v>18</v>
      </c>
      <c r="U27" s="11">
        <f>P27/H27</f>
        <v>2.222222222222222</v>
      </c>
      <c r="V27" s="15">
        <v>34</v>
      </c>
      <c r="W27" s="10">
        <f>Y27+AA27+AC27</f>
        <v>4120.66</v>
      </c>
      <c r="X27" s="10">
        <f>Z27+AB27+AD27</f>
        <v>83476.88</v>
      </c>
      <c r="Y27" s="25">
        <v>1617.28</v>
      </c>
      <c r="Z27" s="25">
        <v>33483.38</v>
      </c>
      <c r="AA27" s="25">
        <v>614.45</v>
      </c>
      <c r="AB27" s="30">
        <v>11552.51</v>
      </c>
      <c r="AC27" s="30">
        <v>1888.93</v>
      </c>
      <c r="AD27" s="30">
        <v>38440.99</v>
      </c>
      <c r="AE27" s="30">
        <v>26.95</v>
      </c>
      <c r="AF27" s="30">
        <v>10.24</v>
      </c>
      <c r="AG27" s="30">
        <v>31.48</v>
      </c>
      <c r="AH27" s="10">
        <f>P27*R27</f>
        <v>103200</v>
      </c>
      <c r="AI27" s="11">
        <v>7937372</v>
      </c>
      <c r="AJ27" s="10">
        <f>AH27/AI27*100</f>
        <v>1.3001784469721211</v>
      </c>
    </row>
    <row r="28" spans="1:36" s="25" customFormat="1" ht="14.25">
      <c r="A28" s="10">
        <v>15</v>
      </c>
      <c r="B28" s="26">
        <v>38276</v>
      </c>
      <c r="C28" s="12" t="s">
        <v>69</v>
      </c>
      <c r="D28" s="10" t="s">
        <v>70</v>
      </c>
      <c r="E28" s="10">
        <v>0.002</v>
      </c>
      <c r="F28" s="13">
        <v>52</v>
      </c>
      <c r="G28" s="10">
        <v>-0.389</v>
      </c>
      <c r="H28" s="10">
        <v>3.34</v>
      </c>
      <c r="I28" s="13">
        <v>22</v>
      </c>
      <c r="J28" s="14">
        <v>0.0007</v>
      </c>
      <c r="K28" s="15">
        <v>52</v>
      </c>
      <c r="L28" s="16">
        <f>E28*R28/Q28</f>
        <v>0.000237196011213297</v>
      </c>
      <c r="M28" s="15">
        <v>52</v>
      </c>
      <c r="N28" s="14">
        <v>-0.324</v>
      </c>
      <c r="O28" s="15">
        <v>47</v>
      </c>
      <c r="P28" s="22">
        <v>6.83</v>
      </c>
      <c r="Q28" s="10">
        <v>119782.79</v>
      </c>
      <c r="R28" s="10">
        <v>14206</v>
      </c>
      <c r="S28" s="14">
        <f>W28/R28</f>
        <v>1.3222582007602421</v>
      </c>
      <c r="T28" s="15">
        <v>10</v>
      </c>
      <c r="U28" s="10">
        <f>P28/H28</f>
        <v>2.0449101796407185</v>
      </c>
      <c r="V28" s="15">
        <v>14</v>
      </c>
      <c r="W28" s="10">
        <f>Y28+AA28+AC28</f>
        <v>18784</v>
      </c>
      <c r="X28" s="10">
        <f>Z28+AB28+AD28</f>
        <v>115640</v>
      </c>
      <c r="Y28" s="1">
        <v>7389</v>
      </c>
      <c r="Z28" s="1">
        <v>47694</v>
      </c>
      <c r="AA28" s="1">
        <v>3734</v>
      </c>
      <c r="AB28" s="1">
        <v>21575</v>
      </c>
      <c r="AC28" s="1">
        <v>7661</v>
      </c>
      <c r="AD28" s="1">
        <v>46371</v>
      </c>
      <c r="AE28" s="1"/>
      <c r="AF28" s="1"/>
      <c r="AG28" s="1"/>
      <c r="AH28" s="10">
        <f>P28*R28</f>
        <v>97026.98</v>
      </c>
      <c r="AI28" s="11">
        <v>7937372</v>
      </c>
      <c r="AJ28" s="10">
        <f>AH28/AI28*100</f>
        <v>1.2224068621201072</v>
      </c>
    </row>
    <row r="29" spans="1:36" ht="14.25">
      <c r="A29" s="10">
        <v>35</v>
      </c>
      <c r="B29" s="26">
        <v>38286</v>
      </c>
      <c r="C29" s="12">
        <v>600535</v>
      </c>
      <c r="D29" s="10" t="s">
        <v>102</v>
      </c>
      <c r="E29" s="10">
        <v>0.36</v>
      </c>
      <c r="F29" s="13">
        <v>10</v>
      </c>
      <c r="G29" s="10" t="s">
        <v>103</v>
      </c>
      <c r="H29" s="10">
        <v>3.97</v>
      </c>
      <c r="I29" s="13">
        <v>16</v>
      </c>
      <c r="J29" s="14">
        <v>0.0903</v>
      </c>
      <c r="K29" s="15">
        <v>13</v>
      </c>
      <c r="L29" s="16">
        <f>E29*R29/Q29</f>
        <v>0.012890688110660542</v>
      </c>
      <c r="M29" s="15">
        <v>20</v>
      </c>
      <c r="N29" s="16">
        <v>0.3608</v>
      </c>
      <c r="O29" s="15">
        <v>18</v>
      </c>
      <c r="P29" s="22">
        <v>11.83</v>
      </c>
      <c r="Q29" s="10">
        <v>209453.52</v>
      </c>
      <c r="R29" s="10">
        <v>7500</v>
      </c>
      <c r="S29" s="14">
        <f>W29/R29</f>
        <v>0.5228413333333334</v>
      </c>
      <c r="T29" s="15">
        <v>23</v>
      </c>
      <c r="U29" s="10">
        <f>P29/H29</f>
        <v>2.9798488664987404</v>
      </c>
      <c r="V29" s="15">
        <v>37</v>
      </c>
      <c r="W29" s="10">
        <f>Y29+AA29+AC29</f>
        <v>3921.31</v>
      </c>
      <c r="X29" s="10">
        <f>Z29+AB29+AD29</f>
        <v>40072.71</v>
      </c>
      <c r="Y29" s="1">
        <v>1184.23</v>
      </c>
      <c r="Z29" s="1">
        <v>11471.08</v>
      </c>
      <c r="AA29" s="1">
        <v>742.05</v>
      </c>
      <c r="AB29" s="1">
        <v>7139.83</v>
      </c>
      <c r="AC29" s="1">
        <v>1995.03</v>
      </c>
      <c r="AD29" s="1">
        <v>21461.8</v>
      </c>
      <c r="AE29" s="1">
        <v>15.79</v>
      </c>
      <c r="AF29" s="1">
        <v>9.89</v>
      </c>
      <c r="AG29" s="1">
        <v>26.6</v>
      </c>
      <c r="AH29" s="10">
        <f>P29*R29</f>
        <v>88725</v>
      </c>
      <c r="AI29" s="11">
        <v>7937372</v>
      </c>
      <c r="AJ29" s="10">
        <f>AH29/AI29*100</f>
        <v>1.1178133014302467</v>
      </c>
    </row>
    <row r="30" spans="1:36" ht="14.25">
      <c r="A30" s="10">
        <v>28</v>
      </c>
      <c r="B30" s="26">
        <v>38285</v>
      </c>
      <c r="C30" s="12">
        <v>600408</v>
      </c>
      <c r="D30" s="10" t="s">
        <v>94</v>
      </c>
      <c r="E30" s="10">
        <v>0.35</v>
      </c>
      <c r="F30" s="13">
        <v>11</v>
      </c>
      <c r="G30" s="10">
        <v>0.31</v>
      </c>
      <c r="H30" s="10">
        <v>2.13</v>
      </c>
      <c r="I30" s="13">
        <v>41</v>
      </c>
      <c r="J30" s="14">
        <v>0.1645</v>
      </c>
      <c r="K30" s="15">
        <v>5</v>
      </c>
      <c r="L30" s="16">
        <f>E30*R30/Q30</f>
        <v>0.015147385699427716</v>
      </c>
      <c r="M30" s="15">
        <v>16</v>
      </c>
      <c r="N30" s="14">
        <v>0.6437</v>
      </c>
      <c r="O30" s="15">
        <v>6</v>
      </c>
      <c r="P30" s="22">
        <v>7.01</v>
      </c>
      <c r="Q30" s="10">
        <v>274964.94</v>
      </c>
      <c r="R30" s="10">
        <v>11900</v>
      </c>
      <c r="S30" s="14">
        <f>W30/R30</f>
        <v>3.890967226890756</v>
      </c>
      <c r="T30" s="15">
        <v>1</v>
      </c>
      <c r="U30" s="10">
        <f>P30/H30</f>
        <v>3.291079812206573</v>
      </c>
      <c r="V30" s="15">
        <v>42</v>
      </c>
      <c r="W30" s="10">
        <f>Y30+AA30+AC30</f>
        <v>46302.509999999995</v>
      </c>
      <c r="X30" s="10">
        <f>Z30+AB30+AD30</f>
        <v>367194.14</v>
      </c>
      <c r="Y30" s="1">
        <v>20182.73</v>
      </c>
      <c r="Z30" s="1">
        <v>173546.43</v>
      </c>
      <c r="AA30" s="1">
        <v>10486.19</v>
      </c>
      <c r="AB30" s="1">
        <v>70388.63</v>
      </c>
      <c r="AC30" s="1">
        <v>15633.59</v>
      </c>
      <c r="AD30" s="1">
        <v>123259.08</v>
      </c>
      <c r="AE30" s="1">
        <v>215.32</v>
      </c>
      <c r="AF30" s="1">
        <v>88.12</v>
      </c>
      <c r="AG30" s="1">
        <v>131.37</v>
      </c>
      <c r="AH30" s="10">
        <f>P30*R30</f>
        <v>83419</v>
      </c>
      <c r="AI30" s="11">
        <v>7937372</v>
      </c>
      <c r="AJ30" s="10">
        <f>AH30/AI30*100</f>
        <v>1.0509649793407692</v>
      </c>
    </row>
    <row r="31" spans="1:36" ht="14.25">
      <c r="A31" s="10">
        <v>9</v>
      </c>
      <c r="B31" s="26">
        <v>38282</v>
      </c>
      <c r="C31" s="12" t="s">
        <v>56</v>
      </c>
      <c r="D31" s="10" t="s">
        <v>57</v>
      </c>
      <c r="E31" s="10">
        <v>0.32</v>
      </c>
      <c r="F31" s="13">
        <v>12</v>
      </c>
      <c r="G31" s="10">
        <v>0.3</v>
      </c>
      <c r="H31" s="10">
        <v>3.64</v>
      </c>
      <c r="I31" s="13">
        <v>18</v>
      </c>
      <c r="J31" s="14">
        <v>0.0883</v>
      </c>
      <c r="K31" s="15">
        <v>15</v>
      </c>
      <c r="L31" s="16">
        <f>E31*R31/Q31</f>
        <v>0.018348875002212117</v>
      </c>
      <c r="M31" s="15">
        <v>10</v>
      </c>
      <c r="N31" s="14">
        <v>-0.1946</v>
      </c>
      <c r="O31" s="15">
        <v>46</v>
      </c>
      <c r="P31" s="22">
        <v>7.16</v>
      </c>
      <c r="Q31" s="10">
        <v>201729.73</v>
      </c>
      <c r="R31" s="10">
        <v>11567.23</v>
      </c>
      <c r="S31" s="14">
        <f>W31/R31</f>
        <v>0.46571218865709424</v>
      </c>
      <c r="T31" s="15">
        <v>27</v>
      </c>
      <c r="U31" s="10">
        <f>P31/H31</f>
        <v>1.967032967032967</v>
      </c>
      <c r="V31" s="15">
        <v>15</v>
      </c>
      <c r="W31" s="10">
        <f>Y31+AA31+AC31</f>
        <v>5387</v>
      </c>
      <c r="X31" s="10">
        <f>Z31+AB31+AD31</f>
        <v>38333</v>
      </c>
      <c r="Y31" s="1">
        <v>1365</v>
      </c>
      <c r="Z31" s="1">
        <v>10393</v>
      </c>
      <c r="AA31" s="1">
        <v>1229</v>
      </c>
      <c r="AB31" s="1">
        <v>8277</v>
      </c>
      <c r="AC31" s="1">
        <v>2793</v>
      </c>
      <c r="AD31" s="1">
        <v>19663</v>
      </c>
      <c r="AH31" s="10">
        <f>P31*R31</f>
        <v>82821.3668</v>
      </c>
      <c r="AI31" s="11">
        <v>7937372</v>
      </c>
      <c r="AJ31" s="10">
        <f>AH31/AI31*100</f>
        <v>1.043435620757097</v>
      </c>
    </row>
    <row r="32" spans="1:36" ht="14.25">
      <c r="A32" s="10">
        <v>38</v>
      </c>
      <c r="B32" s="23">
        <v>38288</v>
      </c>
      <c r="C32" s="12">
        <v>600588</v>
      </c>
      <c r="D32" s="10" t="s">
        <v>108</v>
      </c>
      <c r="E32" s="10">
        <v>0.446</v>
      </c>
      <c r="F32" s="13">
        <v>7</v>
      </c>
      <c r="G32" s="10" t="s">
        <v>109</v>
      </c>
      <c r="H32" s="10">
        <v>7.88</v>
      </c>
      <c r="I32" s="13">
        <v>1</v>
      </c>
      <c r="J32" s="14">
        <v>0.0567</v>
      </c>
      <c r="K32" s="15">
        <v>29</v>
      </c>
      <c r="L32" s="16">
        <f>E32*R32/Q32</f>
        <v>0.012656612374455685</v>
      </c>
      <c r="M32" s="15">
        <v>22</v>
      </c>
      <c r="N32" s="14">
        <v>0.2776</v>
      </c>
      <c r="O32" s="15">
        <v>24</v>
      </c>
      <c r="P32" s="22">
        <v>20.56</v>
      </c>
      <c r="Q32" s="10">
        <v>126858.59</v>
      </c>
      <c r="R32" s="10">
        <v>3600</v>
      </c>
      <c r="S32" s="14">
        <f>W32/R32</f>
        <v>1.6111527777777777</v>
      </c>
      <c r="T32" s="15">
        <v>7</v>
      </c>
      <c r="U32" s="22">
        <f>P32/H32</f>
        <v>2.6091370558375635</v>
      </c>
      <c r="V32" s="15">
        <v>39</v>
      </c>
      <c r="W32" s="10">
        <f>Y32+AA32+AC32</f>
        <v>5800.15</v>
      </c>
      <c r="X32" s="10">
        <f>Z32+AB32+AD32</f>
        <v>134100.57</v>
      </c>
      <c r="Y32" s="1">
        <v>880.58</v>
      </c>
      <c r="Z32" s="1">
        <v>18061.96</v>
      </c>
      <c r="AA32" s="1">
        <v>2540.73</v>
      </c>
      <c r="AB32" s="1">
        <v>58399.46</v>
      </c>
      <c r="AC32" s="1">
        <v>2378.84</v>
      </c>
      <c r="AD32" s="1">
        <v>57639.15</v>
      </c>
      <c r="AE32" s="1">
        <v>24.46</v>
      </c>
      <c r="AF32" s="1">
        <v>70.58</v>
      </c>
      <c r="AG32" s="1">
        <v>66.08</v>
      </c>
      <c r="AH32" s="10">
        <f>P32*R32</f>
        <v>74016</v>
      </c>
      <c r="AI32" s="11">
        <v>7937372</v>
      </c>
      <c r="AJ32" s="10">
        <f>AH32/AI32*100</f>
        <v>0.932500076851633</v>
      </c>
    </row>
    <row r="33" spans="1:36" ht="14.25">
      <c r="A33" s="10">
        <v>31</v>
      </c>
      <c r="B33" s="26">
        <v>38283</v>
      </c>
      <c r="C33" s="12">
        <v>600460</v>
      </c>
      <c r="D33" s="10" t="s">
        <v>98</v>
      </c>
      <c r="E33" s="10">
        <v>0.296</v>
      </c>
      <c r="F33" s="13">
        <v>16</v>
      </c>
      <c r="G33" s="10">
        <v>0.6</v>
      </c>
      <c r="H33" s="10">
        <v>2.73</v>
      </c>
      <c r="I33" s="13">
        <v>30</v>
      </c>
      <c r="J33" s="14">
        <v>0.1084</v>
      </c>
      <c r="K33" s="15">
        <v>11</v>
      </c>
      <c r="L33" s="16">
        <f>E33*R33/Q33</f>
        <v>0.016008043958887448</v>
      </c>
      <c r="M33" s="15">
        <v>12</v>
      </c>
      <c r="N33" s="14">
        <v>0.3519</v>
      </c>
      <c r="O33" s="15">
        <v>19</v>
      </c>
      <c r="P33" s="22">
        <v>11.9</v>
      </c>
      <c r="Q33" s="10">
        <v>96151.66</v>
      </c>
      <c r="R33" s="10">
        <v>5200</v>
      </c>
      <c r="S33" s="14">
        <f>W33/R33</f>
        <v>0.9184865384615383</v>
      </c>
      <c r="T33" s="15">
        <v>12</v>
      </c>
      <c r="U33" s="10">
        <f>P33/H33</f>
        <v>4.3589743589743595</v>
      </c>
      <c r="V33" s="15">
        <v>51</v>
      </c>
      <c r="W33" s="10">
        <f>Y33+AA33+AC33</f>
        <v>4776.129999999999</v>
      </c>
      <c r="X33" s="10">
        <f>Z33+AB33+AD33</f>
        <v>80853.39</v>
      </c>
      <c r="Y33" s="1">
        <v>1449.37</v>
      </c>
      <c r="Z33" s="1">
        <v>26578.96</v>
      </c>
      <c r="AA33" s="1">
        <v>1602.32</v>
      </c>
      <c r="AB33" s="1">
        <v>25684.37</v>
      </c>
      <c r="AC33" s="1">
        <v>1724.44</v>
      </c>
      <c r="AD33" s="1">
        <v>28590.06</v>
      </c>
      <c r="AE33" s="1">
        <v>27.87</v>
      </c>
      <c r="AF33" s="1">
        <v>30.81</v>
      </c>
      <c r="AG33" s="1">
        <v>33.16</v>
      </c>
      <c r="AH33" s="10">
        <f>P33*R33</f>
        <v>61880</v>
      </c>
      <c r="AI33" s="11">
        <v>7937372</v>
      </c>
      <c r="AJ33" s="10">
        <f>AH33/AI33*100</f>
        <v>0.7796031230487874</v>
      </c>
    </row>
    <row r="34" spans="1:36" ht="14.25">
      <c r="A34" s="10">
        <v>3</v>
      </c>
      <c r="B34" s="26">
        <v>38282</v>
      </c>
      <c r="C34" s="12" t="s">
        <v>40</v>
      </c>
      <c r="D34" s="10" t="s">
        <v>41</v>
      </c>
      <c r="E34" s="10">
        <v>0.074</v>
      </c>
      <c r="F34" s="13">
        <v>40</v>
      </c>
      <c r="G34" s="10">
        <v>0.15</v>
      </c>
      <c r="H34" s="10">
        <v>3.502</v>
      </c>
      <c r="I34" s="13">
        <v>20</v>
      </c>
      <c r="J34" s="14">
        <v>0.0212</v>
      </c>
      <c r="K34" s="15">
        <v>44</v>
      </c>
      <c r="L34" s="16">
        <f>E34*R34/Q34</f>
        <v>0.003396345932924921</v>
      </c>
      <c r="M34" s="17">
        <v>41</v>
      </c>
      <c r="N34" s="4">
        <v>0.8143</v>
      </c>
      <c r="O34" s="15">
        <v>2</v>
      </c>
      <c r="P34" s="22">
        <v>4.06</v>
      </c>
      <c r="Q34" s="10">
        <v>330791.41</v>
      </c>
      <c r="R34" s="1">
        <v>15182.19</v>
      </c>
      <c r="S34" s="4">
        <f>W34/R34</f>
        <v>0.1941748851779618</v>
      </c>
      <c r="T34" s="15">
        <v>48</v>
      </c>
      <c r="U34" s="1">
        <f>P34/H34</f>
        <v>1.1593375214163335</v>
      </c>
      <c r="V34" s="15">
        <v>4</v>
      </c>
      <c r="W34" s="1">
        <f>Y34+AA34+AC34</f>
        <v>2948</v>
      </c>
      <c r="X34" s="1">
        <f>Z34+AB34+AD34</f>
        <v>17306</v>
      </c>
      <c r="Y34" s="1">
        <v>476</v>
      </c>
      <c r="Z34" s="1">
        <v>2252</v>
      </c>
      <c r="AA34" s="1">
        <v>736</v>
      </c>
      <c r="AB34" s="1">
        <v>3056</v>
      </c>
      <c r="AC34" s="1">
        <v>1736</v>
      </c>
      <c r="AD34" s="1">
        <v>11998</v>
      </c>
      <c r="AH34" s="10">
        <f>P34*R34</f>
        <v>61639.691399999996</v>
      </c>
      <c r="AI34" s="11">
        <v>7937372</v>
      </c>
      <c r="AJ34" s="10">
        <f>AH34/AI34*100</f>
        <v>0.776575564305163</v>
      </c>
    </row>
    <row r="35" spans="1:36" ht="14.25">
      <c r="A35" s="10">
        <v>17</v>
      </c>
      <c r="B35" s="23">
        <v>38290</v>
      </c>
      <c r="C35" s="12" t="s">
        <v>73</v>
      </c>
      <c r="D35" s="24" t="s">
        <v>74</v>
      </c>
      <c r="E35" s="10">
        <v>0.367</v>
      </c>
      <c r="F35" s="13">
        <v>8</v>
      </c>
      <c r="G35" s="10" t="s">
        <v>75</v>
      </c>
      <c r="H35" s="10">
        <v>4.982</v>
      </c>
      <c r="I35" s="13">
        <v>8</v>
      </c>
      <c r="J35" s="14">
        <v>0.0737</v>
      </c>
      <c r="K35" s="15">
        <v>21</v>
      </c>
      <c r="L35" s="14">
        <f>E35*R35/Q35</f>
        <v>0.010386963370387825</v>
      </c>
      <c r="M35" s="17">
        <v>29</v>
      </c>
      <c r="N35" s="14">
        <v>0.3201</v>
      </c>
      <c r="O35" s="15">
        <v>21</v>
      </c>
      <c r="P35" s="18">
        <v>5.92</v>
      </c>
      <c r="Q35" s="10">
        <v>367460.62</v>
      </c>
      <c r="R35" s="10">
        <v>10400</v>
      </c>
      <c r="S35" s="14">
        <f>W35/R35</f>
        <v>0.4806730769230769</v>
      </c>
      <c r="T35" s="15">
        <v>25</v>
      </c>
      <c r="U35" s="22">
        <f>P35/H35</f>
        <v>1.188277800080289</v>
      </c>
      <c r="V35" s="15">
        <v>7</v>
      </c>
      <c r="W35" s="10">
        <f>Y35+AA35+AC35</f>
        <v>4999</v>
      </c>
      <c r="X35" s="10">
        <f>Z35+AB35+AD35</f>
        <v>32977</v>
      </c>
      <c r="Y35" s="1">
        <v>985</v>
      </c>
      <c r="Z35" s="1">
        <v>6390</v>
      </c>
      <c r="AA35" s="1">
        <v>1050</v>
      </c>
      <c r="AB35" s="1">
        <v>6414</v>
      </c>
      <c r="AC35" s="1">
        <v>2964</v>
      </c>
      <c r="AD35" s="1">
        <v>20173</v>
      </c>
      <c r="AH35" s="10">
        <f>P35*R35</f>
        <v>61568</v>
      </c>
      <c r="AI35" s="11">
        <v>7937372</v>
      </c>
      <c r="AJ35" s="10">
        <f>AH35/AI35*100</f>
        <v>0.7756723509998019</v>
      </c>
    </row>
    <row r="36" spans="1:36" ht="14.25">
      <c r="A36" s="10">
        <v>12</v>
      </c>
      <c r="B36" s="26">
        <v>38279</v>
      </c>
      <c r="C36" s="12" t="s">
        <v>63</v>
      </c>
      <c r="D36" s="10" t="s">
        <v>64</v>
      </c>
      <c r="E36" s="10">
        <v>0.11</v>
      </c>
      <c r="F36" s="13">
        <v>37</v>
      </c>
      <c r="G36" s="10">
        <v>0.261</v>
      </c>
      <c r="H36" s="10">
        <v>2.1708</v>
      </c>
      <c r="I36" s="13">
        <v>39</v>
      </c>
      <c r="J36" s="14">
        <v>0.0509</v>
      </c>
      <c r="K36" s="15">
        <v>32</v>
      </c>
      <c r="L36" s="16">
        <f>E36*R36/Q36</f>
        <v>0.009018502678575336</v>
      </c>
      <c r="M36" s="15">
        <v>32</v>
      </c>
      <c r="N36" s="14">
        <v>-0.3667</v>
      </c>
      <c r="O36" s="15">
        <v>48</v>
      </c>
      <c r="P36" s="22">
        <v>4.31</v>
      </c>
      <c r="Q36" s="10">
        <v>173681.88</v>
      </c>
      <c r="R36" s="10">
        <v>14239.55</v>
      </c>
      <c r="S36" s="14">
        <f>W36/R36</f>
        <v>1.4684452809253101</v>
      </c>
      <c r="T36" s="15">
        <v>8</v>
      </c>
      <c r="U36" s="10">
        <f>P36/H36</f>
        <v>1.9854431545973834</v>
      </c>
      <c r="V36" s="15">
        <v>18</v>
      </c>
      <c r="W36" s="10">
        <f>Y36+AA36+AC36</f>
        <v>20910</v>
      </c>
      <c r="X36" s="10">
        <f>Z36+AB36+AD36</f>
        <v>90721</v>
      </c>
      <c r="Y36" s="1">
        <v>2450</v>
      </c>
      <c r="Z36" s="1">
        <v>9616</v>
      </c>
      <c r="AA36" s="1">
        <v>6165</v>
      </c>
      <c r="AB36" s="1">
        <v>25106</v>
      </c>
      <c r="AC36" s="1">
        <v>12295</v>
      </c>
      <c r="AD36" s="1">
        <v>55999</v>
      </c>
      <c r="AH36" s="10">
        <f>P36*R36</f>
        <v>61372.460499999994</v>
      </c>
      <c r="AI36" s="11">
        <v>7937372</v>
      </c>
      <c r="AJ36" s="10">
        <f>AH36/AI36*100</f>
        <v>0.7732088215091846</v>
      </c>
    </row>
    <row r="37" spans="1:36" ht="14.25">
      <c r="A37" s="10">
        <v>27</v>
      </c>
      <c r="B37" s="26">
        <v>38280</v>
      </c>
      <c r="C37" s="12">
        <v>600400</v>
      </c>
      <c r="D37" s="10" t="s">
        <v>93</v>
      </c>
      <c r="E37" s="10">
        <v>0.37</v>
      </c>
      <c r="F37" s="13">
        <v>26</v>
      </c>
      <c r="G37" s="10">
        <v>0.43</v>
      </c>
      <c r="H37" s="10">
        <v>4.85</v>
      </c>
      <c r="I37" s="13">
        <v>28</v>
      </c>
      <c r="J37" s="14">
        <v>0.0771</v>
      </c>
      <c r="K37" s="15">
        <v>57</v>
      </c>
      <c r="L37" s="16">
        <f>E37*R37/Q37</f>
        <v>0.015762954871304705</v>
      </c>
      <c r="M37" s="17">
        <v>39</v>
      </c>
      <c r="N37" s="14">
        <v>0.1901</v>
      </c>
      <c r="O37" s="15">
        <v>95</v>
      </c>
      <c r="P37" s="22">
        <v>7.08</v>
      </c>
      <c r="Q37" s="10">
        <v>201396.25</v>
      </c>
      <c r="R37" s="10">
        <v>8580</v>
      </c>
      <c r="S37" s="14">
        <f>W37/R37</f>
        <v>0.9530897435897436</v>
      </c>
      <c r="T37" s="15">
        <v>65</v>
      </c>
      <c r="U37" s="10">
        <f>P37/H37</f>
        <v>1.4597938144329898</v>
      </c>
      <c r="V37" s="15">
        <v>52</v>
      </c>
      <c r="W37" s="10">
        <f>Y37+AA37+AC37</f>
        <v>8177.51</v>
      </c>
      <c r="X37" s="10">
        <f>Z37+AB37+AD37</f>
        <v>77367.3</v>
      </c>
      <c r="Y37" s="1">
        <v>526.77</v>
      </c>
      <c r="Z37" s="1">
        <v>4837.92</v>
      </c>
      <c r="AA37" s="1">
        <v>885.4</v>
      </c>
      <c r="AB37" s="1">
        <v>8453.85</v>
      </c>
      <c r="AC37" s="1">
        <v>6765.34</v>
      </c>
      <c r="AD37" s="1">
        <v>64075.53</v>
      </c>
      <c r="AE37" s="1">
        <v>10.54</v>
      </c>
      <c r="AF37" s="1">
        <v>17.71</v>
      </c>
      <c r="AG37" s="1">
        <v>89.19</v>
      </c>
      <c r="AH37" s="10">
        <f>P37*R37</f>
        <v>60746.4</v>
      </c>
      <c r="AI37" s="11">
        <v>7937372</v>
      </c>
      <c r="AJ37" s="10">
        <f>AH37/AI37*100</f>
        <v>0.7653213179374735</v>
      </c>
    </row>
    <row r="38" spans="1:36" ht="14.25">
      <c r="A38" s="10">
        <v>13</v>
      </c>
      <c r="B38" s="26">
        <v>38283</v>
      </c>
      <c r="C38" s="12" t="s">
        <v>65</v>
      </c>
      <c r="D38" s="10" t="s">
        <v>66</v>
      </c>
      <c r="E38" s="10">
        <v>0.048</v>
      </c>
      <c r="F38" s="13">
        <v>47</v>
      </c>
      <c r="G38" s="10">
        <v>0.084</v>
      </c>
      <c r="H38" s="10">
        <v>2.2933</v>
      </c>
      <c r="I38" s="13">
        <v>36</v>
      </c>
      <c r="J38" s="14">
        <v>0.021</v>
      </c>
      <c r="K38" s="15">
        <v>45</v>
      </c>
      <c r="L38" s="16">
        <f>E38*R38/Q38</f>
        <v>0.0024754296167736212</v>
      </c>
      <c r="M38" s="15">
        <v>44</v>
      </c>
      <c r="N38" s="14">
        <v>0.0796</v>
      </c>
      <c r="O38" s="15">
        <v>33</v>
      </c>
      <c r="P38" s="22">
        <v>10.23</v>
      </c>
      <c r="Q38" s="10">
        <v>113548.29</v>
      </c>
      <c r="R38" s="10">
        <v>5855.85</v>
      </c>
      <c r="S38" s="14">
        <f>W38/R38</f>
        <v>2.8805382651536497</v>
      </c>
      <c r="T38" s="15">
        <v>2</v>
      </c>
      <c r="U38" s="10">
        <f>P38/H38</f>
        <v>4.460820651462957</v>
      </c>
      <c r="V38" s="15">
        <v>49</v>
      </c>
      <c r="W38" s="10">
        <f>Y38+AA38+AC38</f>
        <v>16868</v>
      </c>
      <c r="X38" s="10">
        <f>Z38+AB38+AD38</f>
        <v>195141</v>
      </c>
      <c r="Y38" s="1">
        <v>6840</v>
      </c>
      <c r="Z38" s="1">
        <v>79615</v>
      </c>
      <c r="AA38" s="1">
        <v>3722</v>
      </c>
      <c r="AB38" s="1">
        <v>42158</v>
      </c>
      <c r="AC38" s="1">
        <v>6306</v>
      </c>
      <c r="AD38" s="1">
        <v>73368</v>
      </c>
      <c r="AH38" s="10">
        <f>P38*R38</f>
        <v>59905.3455</v>
      </c>
      <c r="AI38" s="11">
        <v>7937372</v>
      </c>
      <c r="AJ38" s="10">
        <f>AH38/AI38*100</f>
        <v>0.754725184859674</v>
      </c>
    </row>
    <row r="39" spans="1:36" ht="14.25">
      <c r="A39" s="10">
        <v>24</v>
      </c>
      <c r="B39" s="26">
        <v>38283</v>
      </c>
      <c r="C39" s="12">
        <v>600311</v>
      </c>
      <c r="D39" s="10" t="s">
        <v>88</v>
      </c>
      <c r="E39" s="10">
        <v>0.27</v>
      </c>
      <c r="F39" s="13">
        <v>19</v>
      </c>
      <c r="G39" s="10">
        <v>0.28</v>
      </c>
      <c r="H39" s="10">
        <v>5.52</v>
      </c>
      <c r="I39" s="13">
        <v>4</v>
      </c>
      <c r="J39" s="14">
        <v>0.0488</v>
      </c>
      <c r="K39" s="15">
        <v>34</v>
      </c>
      <c r="L39" s="16">
        <f>E39*R39/Q39</f>
        <v>0.014517353446140786</v>
      </c>
      <c r="M39" s="15">
        <v>18</v>
      </c>
      <c r="N39" s="14">
        <v>-0.0003</v>
      </c>
      <c r="O39" s="15">
        <v>42</v>
      </c>
      <c r="P39" s="22">
        <v>6.68</v>
      </c>
      <c r="Q39" s="10">
        <v>148787.45</v>
      </c>
      <c r="R39" s="10">
        <v>8000</v>
      </c>
      <c r="S39" s="14">
        <f>W39/R39</f>
        <v>0.4537675</v>
      </c>
      <c r="T39" s="15">
        <v>29</v>
      </c>
      <c r="U39" s="10">
        <f>P39/H39</f>
        <v>1.210144927536232</v>
      </c>
      <c r="V39" s="15">
        <v>5</v>
      </c>
      <c r="W39" s="10">
        <f>Y39+AA39+AC39</f>
        <v>3630.14</v>
      </c>
      <c r="X39" s="10">
        <f>Z39+AB39+AD39</f>
        <v>25319.27</v>
      </c>
      <c r="Y39" s="1">
        <v>1074.97</v>
      </c>
      <c r="Z39" s="1">
        <v>7536.56</v>
      </c>
      <c r="AA39" s="1">
        <v>583.32</v>
      </c>
      <c r="AB39" s="1">
        <v>3880.82</v>
      </c>
      <c r="AC39" s="1">
        <v>1971.85</v>
      </c>
      <c r="AD39" s="1">
        <v>13901.89</v>
      </c>
      <c r="AE39" s="1">
        <v>13.44</v>
      </c>
      <c r="AF39" s="1">
        <v>7.29</v>
      </c>
      <c r="AG39" s="1">
        <v>24.65</v>
      </c>
      <c r="AH39" s="10">
        <f>P39*R39</f>
        <v>53440</v>
      </c>
      <c r="AI39" s="11">
        <v>7937372</v>
      </c>
      <c r="AJ39" s="10">
        <f>AH39/AI39*100</f>
        <v>0.6732706996723853</v>
      </c>
    </row>
    <row r="40" spans="1:36" ht="14.25">
      <c r="A40" s="10">
        <v>26</v>
      </c>
      <c r="B40" s="23">
        <v>38288</v>
      </c>
      <c r="C40" s="12">
        <v>600388</v>
      </c>
      <c r="D40" s="10" t="s">
        <v>91</v>
      </c>
      <c r="E40" s="10">
        <v>0.177</v>
      </c>
      <c r="F40" s="13">
        <v>29</v>
      </c>
      <c r="G40" s="10" t="s">
        <v>92</v>
      </c>
      <c r="H40" s="10">
        <v>4.127</v>
      </c>
      <c r="I40" s="13">
        <v>14</v>
      </c>
      <c r="J40" s="14">
        <v>0.0428</v>
      </c>
      <c r="K40" s="15">
        <v>36</v>
      </c>
      <c r="L40" s="16">
        <f>E40*R40/Q40</f>
        <v>0.0055953626334825915</v>
      </c>
      <c r="M40" s="17">
        <v>37</v>
      </c>
      <c r="N40" s="14">
        <v>0.6091</v>
      </c>
      <c r="O40" s="15">
        <v>8</v>
      </c>
      <c r="P40" s="22">
        <v>8.06</v>
      </c>
      <c r="Q40" s="10">
        <v>205616.7</v>
      </c>
      <c r="R40" s="10">
        <v>6500</v>
      </c>
      <c r="S40" s="14">
        <f>W40/R40</f>
        <v>0.18436615384615387</v>
      </c>
      <c r="T40" s="15">
        <v>50</v>
      </c>
      <c r="U40" s="22">
        <f>P40/H40</f>
        <v>1.952992488490429</v>
      </c>
      <c r="V40" s="15">
        <v>20</v>
      </c>
      <c r="W40" s="10">
        <f>Y40+AA40+AC40</f>
        <v>1198.38</v>
      </c>
      <c r="X40" s="10">
        <f>Z40+AB40+AD40</f>
        <v>10441.699999999999</v>
      </c>
      <c r="Y40" s="1">
        <v>350.98</v>
      </c>
      <c r="Z40" s="1">
        <v>3337.91</v>
      </c>
      <c r="AA40" s="1">
        <v>346.6</v>
      </c>
      <c r="AB40" s="1">
        <v>2816.56</v>
      </c>
      <c r="AC40" s="1">
        <v>500.8</v>
      </c>
      <c r="AD40" s="1">
        <v>4287.23</v>
      </c>
      <c r="AE40" s="1">
        <v>5.4</v>
      </c>
      <c r="AF40" s="1">
        <v>5.33</v>
      </c>
      <c r="AG40" s="1">
        <v>7.7</v>
      </c>
      <c r="AH40" s="10">
        <f>P40*R40</f>
        <v>52390</v>
      </c>
      <c r="AI40" s="11">
        <v>7937372</v>
      </c>
      <c r="AJ40" s="10">
        <f>AH40/AI40*100</f>
        <v>0.6600421398921457</v>
      </c>
    </row>
    <row r="41" spans="1:36" ht="14.25">
      <c r="A41" s="10">
        <v>16</v>
      </c>
      <c r="B41" s="26">
        <v>38280</v>
      </c>
      <c r="C41" s="12" t="s">
        <v>71</v>
      </c>
      <c r="D41" s="10" t="s">
        <v>72</v>
      </c>
      <c r="E41" s="10">
        <v>0.019</v>
      </c>
      <c r="F41" s="13">
        <v>50</v>
      </c>
      <c r="G41" s="10">
        <v>0.02</v>
      </c>
      <c r="H41" s="10">
        <v>2.782</v>
      </c>
      <c r="I41" s="13">
        <v>28</v>
      </c>
      <c r="J41" s="14">
        <v>0.0067</v>
      </c>
      <c r="K41" s="15">
        <v>50</v>
      </c>
      <c r="L41" s="16">
        <f>E41*R41/Q41</f>
        <v>0.0013431176097944268</v>
      </c>
      <c r="M41" s="15">
        <v>50</v>
      </c>
      <c r="N41" s="14">
        <v>0.4366</v>
      </c>
      <c r="O41" s="15">
        <v>14</v>
      </c>
      <c r="P41" s="22">
        <v>4.52</v>
      </c>
      <c r="Q41" s="10">
        <v>161832.44</v>
      </c>
      <c r="R41" s="10">
        <v>11440</v>
      </c>
      <c r="S41" s="14">
        <f>W41/R41</f>
        <v>0.28094405594405597</v>
      </c>
      <c r="T41" s="15">
        <v>45</v>
      </c>
      <c r="U41" s="10">
        <f>P41/H41</f>
        <v>1.6247304097771387</v>
      </c>
      <c r="V41" s="15">
        <v>13</v>
      </c>
      <c r="W41" s="10">
        <f>Y41+AA41+AC41</f>
        <v>3214</v>
      </c>
      <c r="X41" s="10">
        <f>Z41+AB41+AD41</f>
        <v>16461</v>
      </c>
      <c r="Y41" s="1">
        <v>808</v>
      </c>
      <c r="Z41" s="1">
        <v>4314</v>
      </c>
      <c r="AA41" s="1">
        <v>485</v>
      </c>
      <c r="AB41" s="1">
        <v>2435</v>
      </c>
      <c r="AC41" s="1">
        <v>1921</v>
      </c>
      <c r="AD41" s="1">
        <v>9712</v>
      </c>
      <c r="AH41" s="10">
        <f>P41*R41</f>
        <v>51708.799999999996</v>
      </c>
      <c r="AI41" s="11">
        <v>7937372</v>
      </c>
      <c r="AJ41" s="10">
        <f>AH41/AI41*100</f>
        <v>0.6514599542518607</v>
      </c>
    </row>
    <row r="42" spans="1:36" ht="14.25">
      <c r="A42" s="10">
        <v>50</v>
      </c>
      <c r="B42" s="23">
        <v>38288</v>
      </c>
      <c r="C42" s="12" t="s">
        <v>130</v>
      </c>
      <c r="D42" s="10" t="s">
        <v>131</v>
      </c>
      <c r="E42" s="10">
        <v>0.318</v>
      </c>
      <c r="F42" s="13">
        <v>40</v>
      </c>
      <c r="G42" s="10" t="s">
        <v>117</v>
      </c>
      <c r="H42" s="10">
        <v>3.71</v>
      </c>
      <c r="I42" s="13">
        <v>73</v>
      </c>
      <c r="J42" s="14">
        <v>0.0857</v>
      </c>
      <c r="K42" s="15">
        <v>43</v>
      </c>
      <c r="L42" s="16">
        <f>E42*R42/Q42</f>
        <v>0.015330984820253756</v>
      </c>
      <c r="M42" s="15">
        <v>46</v>
      </c>
      <c r="N42" s="14"/>
      <c r="O42" s="15">
        <v>204</v>
      </c>
      <c r="P42" s="22">
        <v>18.6</v>
      </c>
      <c r="Q42" s="10">
        <v>56004.23</v>
      </c>
      <c r="R42" s="10">
        <v>2700</v>
      </c>
      <c r="S42" s="14">
        <f>W42/R42</f>
        <v>4.911111111111111</v>
      </c>
      <c r="T42" s="15">
        <v>6</v>
      </c>
      <c r="U42" s="22">
        <f>P42/H42</f>
        <v>5.013477088948788</v>
      </c>
      <c r="V42" s="15">
        <v>189</v>
      </c>
      <c r="W42" s="10">
        <f>Y42+AA42+AC42</f>
        <v>13260</v>
      </c>
      <c r="X42" s="10">
        <f>Z42+AB42+AD42</f>
        <v>322232</v>
      </c>
      <c r="Y42" s="1">
        <v>5523</v>
      </c>
      <c r="Z42" s="1">
        <v>145253</v>
      </c>
      <c r="AA42" s="1">
        <v>3685</v>
      </c>
      <c r="AB42" s="1">
        <v>87067</v>
      </c>
      <c r="AC42" s="1">
        <v>4052</v>
      </c>
      <c r="AD42" s="1">
        <v>89912</v>
      </c>
      <c r="AH42" s="10">
        <f>P42*R42</f>
        <v>50220.00000000001</v>
      </c>
      <c r="AI42" s="11">
        <v>7937372</v>
      </c>
      <c r="AJ42" s="10">
        <f>AH42/AI42*100</f>
        <v>0.6327031163463173</v>
      </c>
    </row>
    <row r="43" spans="1:36" ht="14.25">
      <c r="A43" s="10">
        <v>32</v>
      </c>
      <c r="B43" s="26">
        <v>38283</v>
      </c>
      <c r="C43" s="12">
        <v>600481</v>
      </c>
      <c r="D43" s="10" t="s">
        <v>99</v>
      </c>
      <c r="E43" s="10">
        <v>0.28</v>
      </c>
      <c r="F43" s="13">
        <v>17</v>
      </c>
      <c r="G43" s="10">
        <v>0.35</v>
      </c>
      <c r="H43" s="10">
        <v>3</v>
      </c>
      <c r="I43" s="13">
        <v>26</v>
      </c>
      <c r="J43" s="14">
        <v>0.0939</v>
      </c>
      <c r="K43" s="15">
        <v>12</v>
      </c>
      <c r="L43" s="16">
        <f>E43*R43/Q43</f>
        <v>0.018481896981906224</v>
      </c>
      <c r="M43" s="17">
        <v>9</v>
      </c>
      <c r="N43" s="14">
        <v>0.0676</v>
      </c>
      <c r="O43" s="15">
        <v>37</v>
      </c>
      <c r="P43" s="22">
        <v>6.13</v>
      </c>
      <c r="Q43" s="10">
        <v>121199.68</v>
      </c>
      <c r="R43" s="10">
        <v>8000</v>
      </c>
      <c r="S43" s="14">
        <f>W43/R43</f>
        <v>0.355005</v>
      </c>
      <c r="T43" s="15">
        <v>39</v>
      </c>
      <c r="U43" s="10">
        <f>P43/H43</f>
        <v>2.0433333333333334</v>
      </c>
      <c r="V43" s="15">
        <v>27</v>
      </c>
      <c r="W43" s="10">
        <f>Y43+AA43+AC43</f>
        <v>2840.04</v>
      </c>
      <c r="X43" s="10">
        <f>Z43+AB43+AD43</f>
        <v>20825.16</v>
      </c>
      <c r="Y43" s="1">
        <v>739.92</v>
      </c>
      <c r="Z43" s="1">
        <v>5420.12</v>
      </c>
      <c r="AA43" s="1">
        <v>456.51</v>
      </c>
      <c r="AB43" s="1">
        <v>3224.29</v>
      </c>
      <c r="AC43" s="1">
        <v>1643.61</v>
      </c>
      <c r="AD43" s="1">
        <v>12180.75</v>
      </c>
      <c r="AE43" s="1">
        <v>9.25</v>
      </c>
      <c r="AF43" s="1">
        <v>5.71</v>
      </c>
      <c r="AG43" s="1">
        <v>20.55</v>
      </c>
      <c r="AH43" s="10">
        <f>P43*R43</f>
        <v>49040</v>
      </c>
      <c r="AI43" s="11">
        <v>7937372</v>
      </c>
      <c r="AJ43" s="10">
        <f>AH43/AI43*100</f>
        <v>0.6178367348790003</v>
      </c>
    </row>
    <row r="44" spans="1:36" ht="14.25">
      <c r="A44" s="10">
        <v>30</v>
      </c>
      <c r="B44" s="26">
        <v>38282</v>
      </c>
      <c r="C44" s="12">
        <v>600438</v>
      </c>
      <c r="D44" s="10" t="s">
        <v>97</v>
      </c>
      <c r="E44" s="10">
        <v>0.325</v>
      </c>
      <c r="F44" s="13">
        <v>37</v>
      </c>
      <c r="G44" s="10">
        <v>0.387</v>
      </c>
      <c r="H44" s="10">
        <v>3.64</v>
      </c>
      <c r="I44" s="13">
        <v>76</v>
      </c>
      <c r="J44" s="14">
        <v>0.0893</v>
      </c>
      <c r="K44" s="15">
        <v>37</v>
      </c>
      <c r="L44" s="16">
        <f>E44*R44/Q44</f>
        <v>0.016190864217683596</v>
      </c>
      <c r="M44" s="17">
        <v>31</v>
      </c>
      <c r="N44" s="14"/>
      <c r="O44" s="15">
        <v>197</v>
      </c>
      <c r="P44" s="22">
        <v>7.89</v>
      </c>
      <c r="Q44" s="10">
        <v>120438.29</v>
      </c>
      <c r="R44" s="10">
        <v>6000</v>
      </c>
      <c r="S44" s="14">
        <f>W44/R44</f>
        <v>0.7645866666666667</v>
      </c>
      <c r="T44" s="15">
        <v>83</v>
      </c>
      <c r="U44" s="10">
        <f>P44/H44</f>
        <v>2.1675824175824174</v>
      </c>
      <c r="V44" s="15">
        <v>71</v>
      </c>
      <c r="W44" s="10">
        <f>Y44+AA44+AC44</f>
        <v>4587.52</v>
      </c>
      <c r="X44" s="10">
        <f>Z44+AB44+AD44</f>
        <v>34347.56</v>
      </c>
      <c r="Y44" s="1">
        <v>1509.13</v>
      </c>
      <c r="Z44" s="1">
        <v>11150.47</v>
      </c>
      <c r="AA44" s="1">
        <v>751.04</v>
      </c>
      <c r="AB44" s="1">
        <v>5086.15</v>
      </c>
      <c r="AC44" s="1">
        <v>2327.35</v>
      </c>
      <c r="AD44" s="1">
        <v>18110.94</v>
      </c>
      <c r="AE44" s="1">
        <v>25.15</v>
      </c>
      <c r="AF44" s="1">
        <v>12.52</v>
      </c>
      <c r="AG44" s="1">
        <v>38.79</v>
      </c>
      <c r="AH44" s="10">
        <f>P44*R44</f>
        <v>47340</v>
      </c>
      <c r="AI44" s="11">
        <v>7937372</v>
      </c>
      <c r="AJ44" s="10">
        <f>AH44/AI44*100</f>
        <v>0.5964190666633742</v>
      </c>
    </row>
    <row r="45" spans="1:36" ht="14.25">
      <c r="A45" s="10">
        <v>40</v>
      </c>
      <c r="B45" s="23">
        <v>38289</v>
      </c>
      <c r="C45" s="12">
        <v>600594</v>
      </c>
      <c r="D45" s="10" t="s">
        <v>112</v>
      </c>
      <c r="E45" s="10">
        <v>0.32</v>
      </c>
      <c r="F45" s="13">
        <v>38</v>
      </c>
      <c r="G45" s="10" t="s">
        <v>113</v>
      </c>
      <c r="H45" s="10">
        <v>7.12</v>
      </c>
      <c r="I45" s="13">
        <v>7</v>
      </c>
      <c r="J45" s="14">
        <v>0.0448</v>
      </c>
      <c r="K45" s="15">
        <v>122</v>
      </c>
      <c r="L45" s="14">
        <f>E45*R45/Q45</f>
        <v>0.00860142797144057</v>
      </c>
      <c r="M45" s="17">
        <v>109</v>
      </c>
      <c r="N45" s="14"/>
      <c r="O45" s="15">
        <v>219</v>
      </c>
      <c r="P45" s="22">
        <v>23.17</v>
      </c>
      <c r="Q45" s="10">
        <v>74406.25</v>
      </c>
      <c r="R45" s="10">
        <v>2000</v>
      </c>
      <c r="S45" s="14">
        <f>W45/R45</f>
        <v>0.506405</v>
      </c>
      <c r="T45" s="15">
        <v>122</v>
      </c>
      <c r="U45" s="22">
        <f>P45/H45</f>
        <v>3.2542134831460676</v>
      </c>
      <c r="V45" s="15">
        <v>156</v>
      </c>
      <c r="W45" s="10">
        <f>Y45+AA45+AC45</f>
        <v>1012.8100000000001</v>
      </c>
      <c r="X45" s="10">
        <f>Z45+AB45+AD45</f>
        <v>22716.06</v>
      </c>
      <c r="Y45" s="1">
        <v>380.74</v>
      </c>
      <c r="Z45" s="1">
        <v>7982.4</v>
      </c>
      <c r="AA45" s="1">
        <v>276.97</v>
      </c>
      <c r="AB45" s="1">
        <v>6030.96</v>
      </c>
      <c r="AC45" s="1">
        <v>355.1</v>
      </c>
      <c r="AD45" s="1">
        <v>8702.7</v>
      </c>
      <c r="AE45" s="1">
        <v>19.04</v>
      </c>
      <c r="AF45" s="1">
        <v>13.85</v>
      </c>
      <c r="AG45" s="1">
        <v>17.76</v>
      </c>
      <c r="AH45" s="10">
        <f>P45*R45</f>
        <v>46340</v>
      </c>
      <c r="AI45" s="11">
        <v>7937372</v>
      </c>
      <c r="AJ45" s="10">
        <f>AH45/AI45*100</f>
        <v>0.5838204383012413</v>
      </c>
    </row>
    <row r="46" spans="1:36" ht="14.25">
      <c r="A46" s="10">
        <v>29</v>
      </c>
      <c r="B46" s="23">
        <v>38289</v>
      </c>
      <c r="C46" s="12">
        <v>600410</v>
      </c>
      <c r="D46" s="10" t="s">
        <v>95</v>
      </c>
      <c r="E46" s="10">
        <v>0.61</v>
      </c>
      <c r="F46" s="13">
        <v>4</v>
      </c>
      <c r="G46" s="10" t="s">
        <v>96</v>
      </c>
      <c r="H46" s="10">
        <v>6.375</v>
      </c>
      <c r="I46" s="13">
        <v>10</v>
      </c>
      <c r="J46" s="14">
        <v>0.0958</v>
      </c>
      <c r="K46" s="15">
        <v>29</v>
      </c>
      <c r="L46" s="14">
        <f>E46*R46/Q46</f>
        <v>0.016501071724320294</v>
      </c>
      <c r="M46" s="15">
        <v>28</v>
      </c>
      <c r="N46" s="14"/>
      <c r="O46" s="15">
        <v>195</v>
      </c>
      <c r="P46" s="22">
        <v>19.3</v>
      </c>
      <c r="Q46" s="10">
        <v>88721.51</v>
      </c>
      <c r="R46" s="10">
        <v>2400</v>
      </c>
      <c r="S46" s="14">
        <f>W46/R46</f>
        <v>1.4738625</v>
      </c>
      <c r="T46" s="15">
        <v>49</v>
      </c>
      <c r="U46" s="22">
        <f>P46/H46</f>
        <v>3.0274509803921568</v>
      </c>
      <c r="V46" s="15">
        <v>131</v>
      </c>
      <c r="W46" s="10">
        <f>Y46+AA46+AC46</f>
        <v>3537.27</v>
      </c>
      <c r="X46" s="10">
        <f>Z46+AB46+AD46</f>
        <v>60973.85</v>
      </c>
      <c r="Y46" s="1">
        <v>1025.78</v>
      </c>
      <c r="Z46" s="1">
        <v>18334.01</v>
      </c>
      <c r="AA46" s="1">
        <v>930.73</v>
      </c>
      <c r="AB46" s="1">
        <v>15000.23</v>
      </c>
      <c r="AC46" s="1">
        <v>1580.76</v>
      </c>
      <c r="AD46" s="1">
        <v>27639.61</v>
      </c>
      <c r="AE46" s="1">
        <v>42.74</v>
      </c>
      <c r="AF46" s="1">
        <v>38.78</v>
      </c>
      <c r="AG46" s="1">
        <v>65.87</v>
      </c>
      <c r="AH46" s="10">
        <f>P46*R46</f>
        <v>46320</v>
      </c>
      <c r="AI46" s="11">
        <v>7937372</v>
      </c>
      <c r="AJ46" s="10">
        <f>AH46/AI46*100</f>
        <v>0.5835684657339986</v>
      </c>
    </row>
    <row r="47" spans="1:36" ht="14.25">
      <c r="A47" s="10">
        <v>14</v>
      </c>
      <c r="B47" s="26">
        <v>38283</v>
      </c>
      <c r="C47" s="12" t="s">
        <v>67</v>
      </c>
      <c r="D47" s="10" t="s">
        <v>68</v>
      </c>
      <c r="E47" s="10">
        <v>0.152</v>
      </c>
      <c r="F47" s="13">
        <v>32</v>
      </c>
      <c r="G47" s="10">
        <v>0.235</v>
      </c>
      <c r="H47" s="10">
        <v>2.2</v>
      </c>
      <c r="I47" s="13">
        <v>38</v>
      </c>
      <c r="J47" s="14">
        <v>0.0691</v>
      </c>
      <c r="K47" s="15">
        <v>25</v>
      </c>
      <c r="L47" s="16">
        <f>E47*R47/Q47</f>
        <v>0.011335687254839842</v>
      </c>
      <c r="M47" s="17">
        <v>25</v>
      </c>
      <c r="N47" s="14">
        <v>0.0774</v>
      </c>
      <c r="O47" s="15">
        <v>35</v>
      </c>
      <c r="P47" s="22">
        <v>5.24</v>
      </c>
      <c r="Q47" s="10">
        <v>98958.27</v>
      </c>
      <c r="R47" s="10">
        <v>7380</v>
      </c>
      <c r="S47" s="14">
        <f>W47/R47</f>
        <v>0.40176151761517614</v>
      </c>
      <c r="T47" s="15">
        <v>35</v>
      </c>
      <c r="U47" s="10">
        <f>P47/H47</f>
        <v>2.381818181818182</v>
      </c>
      <c r="V47" s="15">
        <v>32</v>
      </c>
      <c r="W47" s="10">
        <f>Y47+AA47+AC47</f>
        <v>2965</v>
      </c>
      <c r="X47" s="10">
        <f>Z47+AB47+AD47</f>
        <v>17450</v>
      </c>
      <c r="Y47" s="1">
        <v>415</v>
      </c>
      <c r="Z47" s="1">
        <v>2438</v>
      </c>
      <c r="AA47" s="1">
        <v>632</v>
      </c>
      <c r="AB47" s="1">
        <v>3665</v>
      </c>
      <c r="AC47" s="1">
        <v>1918</v>
      </c>
      <c r="AD47" s="1">
        <v>11347</v>
      </c>
      <c r="AH47" s="10">
        <f>P47*R47</f>
        <v>38671.200000000004</v>
      </c>
      <c r="AI47" s="11">
        <v>7937372</v>
      </c>
      <c r="AJ47" s="10">
        <f>AH47/AI47*100</f>
        <v>0.4872040771177161</v>
      </c>
    </row>
    <row r="48" spans="1:36" ht="14.25">
      <c r="A48" s="10">
        <v>23</v>
      </c>
      <c r="B48" s="26">
        <v>38286</v>
      </c>
      <c r="C48" s="12">
        <v>600261</v>
      </c>
      <c r="D48" s="10" t="s">
        <v>86</v>
      </c>
      <c r="E48" s="10">
        <v>0.367</v>
      </c>
      <c r="F48" s="13">
        <v>9</v>
      </c>
      <c r="G48" s="10" t="s">
        <v>87</v>
      </c>
      <c r="H48" s="10">
        <v>5.36</v>
      </c>
      <c r="I48" s="13">
        <v>5</v>
      </c>
      <c r="J48" s="14">
        <v>0.0684</v>
      </c>
      <c r="K48" s="15">
        <v>26</v>
      </c>
      <c r="L48" s="16">
        <f>E48*R48/Q48</f>
        <v>0.012770692131496373</v>
      </c>
      <c r="M48" s="17">
        <v>21</v>
      </c>
      <c r="N48" s="16">
        <v>0.4321</v>
      </c>
      <c r="O48" s="15">
        <v>15</v>
      </c>
      <c r="P48" s="22">
        <v>9.15</v>
      </c>
      <c r="Q48" s="10">
        <v>114950.7</v>
      </c>
      <c r="R48" s="10">
        <v>4000</v>
      </c>
      <c r="S48" s="14">
        <f>W48/R48</f>
        <v>0.32388</v>
      </c>
      <c r="T48" s="15">
        <v>43</v>
      </c>
      <c r="U48" s="10">
        <f>P48/H48</f>
        <v>1.7070895522388059</v>
      </c>
      <c r="V48" s="15">
        <v>10</v>
      </c>
      <c r="W48" s="10">
        <f>Y48+AA48+AC48</f>
        <v>1295.52</v>
      </c>
      <c r="X48" s="10">
        <f>Z48+AB48+AD48</f>
        <v>11019.74</v>
      </c>
      <c r="Y48" s="1">
        <v>415.04</v>
      </c>
      <c r="Z48" s="1">
        <v>3464.84</v>
      </c>
      <c r="AA48" s="1">
        <v>253.23</v>
      </c>
      <c r="AB48" s="1">
        <v>2057.32</v>
      </c>
      <c r="AC48" s="1">
        <v>627.25</v>
      </c>
      <c r="AD48" s="1">
        <v>5497.58</v>
      </c>
      <c r="AE48" s="1">
        <v>10.38</v>
      </c>
      <c r="AF48" s="1">
        <v>6.33</v>
      </c>
      <c r="AG48" s="1">
        <v>15.68</v>
      </c>
      <c r="AH48" s="10">
        <f>P48*R48</f>
        <v>36600</v>
      </c>
      <c r="AI48" s="11">
        <v>7937372</v>
      </c>
      <c r="AJ48" s="10">
        <f>AH48/AI48*100</f>
        <v>0.4611097980540662</v>
      </c>
    </row>
    <row r="49" spans="1:36" ht="14.25">
      <c r="A49" s="10">
        <v>4</v>
      </c>
      <c r="B49" s="26">
        <v>38283</v>
      </c>
      <c r="C49" s="12" t="s">
        <v>42</v>
      </c>
      <c r="D49" s="10" t="s">
        <v>43</v>
      </c>
      <c r="E49" s="10">
        <v>0.052</v>
      </c>
      <c r="F49" s="13">
        <v>44</v>
      </c>
      <c r="G49" s="10">
        <v>0.04</v>
      </c>
      <c r="H49" s="10">
        <v>1.98</v>
      </c>
      <c r="I49" s="13">
        <v>42</v>
      </c>
      <c r="J49" s="14">
        <v>0.0265</v>
      </c>
      <c r="K49" s="15">
        <v>41</v>
      </c>
      <c r="L49" s="16">
        <f>E49*R49/Q49</f>
        <v>0.001571224378035434</v>
      </c>
      <c r="M49" s="15">
        <v>48</v>
      </c>
      <c r="N49" s="14">
        <v>0.2215</v>
      </c>
      <c r="O49" s="15">
        <v>26</v>
      </c>
      <c r="P49" s="22">
        <v>8.42</v>
      </c>
      <c r="Q49" s="10">
        <v>138999.88</v>
      </c>
      <c r="R49" s="10">
        <v>4200</v>
      </c>
      <c r="S49" s="14">
        <f>W49/R49</f>
        <v>1.6988095238095238</v>
      </c>
      <c r="T49" s="15">
        <v>6</v>
      </c>
      <c r="U49" s="10">
        <f>P49/H49</f>
        <v>4.252525252525253</v>
      </c>
      <c r="V49" s="15">
        <v>46</v>
      </c>
      <c r="W49" s="10">
        <f>Y49+AA49+AC49</f>
        <v>7135</v>
      </c>
      <c r="X49" s="10">
        <f>Z49+AB49+AD49</f>
        <v>67434</v>
      </c>
      <c r="Y49" s="1">
        <v>2376</v>
      </c>
      <c r="Z49" s="1">
        <v>25496</v>
      </c>
      <c r="AA49" s="1">
        <v>2070</v>
      </c>
      <c r="AB49" s="1">
        <v>18760</v>
      </c>
      <c r="AC49" s="1">
        <v>2689</v>
      </c>
      <c r="AD49" s="1">
        <v>23178</v>
      </c>
      <c r="AH49" s="10">
        <f>P49*R49</f>
        <v>35364</v>
      </c>
      <c r="AI49" s="11">
        <v>7937372</v>
      </c>
      <c r="AJ49" s="10">
        <f>AH49/AI49*100</f>
        <v>0.4455378933984699</v>
      </c>
    </row>
    <row r="50" spans="1:36" ht="14.25">
      <c r="A50" s="10">
        <v>51</v>
      </c>
      <c r="B50" s="26">
        <v>38287</v>
      </c>
      <c r="C50" s="12" t="s">
        <v>132</v>
      </c>
      <c r="D50" s="11" t="s">
        <v>133</v>
      </c>
      <c r="E50" s="11">
        <v>0.41</v>
      </c>
      <c r="F50" s="13">
        <v>18</v>
      </c>
      <c r="G50" s="11" t="s">
        <v>134</v>
      </c>
      <c r="H50" s="11">
        <v>5.58</v>
      </c>
      <c r="I50" s="13">
        <v>16</v>
      </c>
      <c r="J50" s="27">
        <v>0.0734</v>
      </c>
      <c r="K50" s="15">
        <v>64</v>
      </c>
      <c r="L50" s="16">
        <f>E50*R50/Q50</f>
        <v>0.0171655994687875</v>
      </c>
      <c r="M50" s="15">
        <v>24</v>
      </c>
      <c r="N50" s="28"/>
      <c r="O50" s="15">
        <v>193</v>
      </c>
      <c r="P50" s="29">
        <v>22.88</v>
      </c>
      <c r="Q50" s="11">
        <v>35827.47</v>
      </c>
      <c r="R50" s="11">
        <v>1500</v>
      </c>
      <c r="S50" s="14">
        <f>W50/R50</f>
        <v>4.529333333333334</v>
      </c>
      <c r="T50" s="15">
        <v>7</v>
      </c>
      <c r="U50" s="11">
        <f>P50/H50</f>
        <v>4.100358422939068</v>
      </c>
      <c r="V50" s="15">
        <v>176</v>
      </c>
      <c r="W50" s="10">
        <f>Y50+AA50+AC50</f>
        <v>6794</v>
      </c>
      <c r="X50" s="10">
        <f>Z50+AB50+AD50</f>
        <v>128169</v>
      </c>
      <c r="Y50" s="30">
        <v>3142</v>
      </c>
      <c r="Z50" s="25">
        <v>52458</v>
      </c>
      <c r="AA50" s="25">
        <v>1496</v>
      </c>
      <c r="AB50" s="30">
        <v>26992</v>
      </c>
      <c r="AC50" s="30">
        <v>2156</v>
      </c>
      <c r="AD50" s="30">
        <v>48719</v>
      </c>
      <c r="AE50" s="25"/>
      <c r="AF50" s="25"/>
      <c r="AG50" s="25"/>
      <c r="AH50" s="10">
        <f>P50*R50</f>
        <v>34320</v>
      </c>
      <c r="AI50" s="11">
        <v>7937372</v>
      </c>
      <c r="AJ50" s="10">
        <f>AH50/AI50*100</f>
        <v>0.4323849253884031</v>
      </c>
    </row>
    <row r="51" spans="1:36" ht="15" customHeight="1">
      <c r="A51" s="10">
        <v>33</v>
      </c>
      <c r="B51" s="26">
        <v>38285</v>
      </c>
      <c r="C51" s="12">
        <v>600512</v>
      </c>
      <c r="D51" s="10" t="s">
        <v>100</v>
      </c>
      <c r="E51" s="10">
        <v>0.23</v>
      </c>
      <c r="F51" s="13">
        <v>23</v>
      </c>
      <c r="G51" s="10">
        <v>0.27</v>
      </c>
      <c r="H51" s="10">
        <v>3.09</v>
      </c>
      <c r="I51" s="13">
        <v>24</v>
      </c>
      <c r="J51" s="14">
        <v>0.0737</v>
      </c>
      <c r="K51" s="15">
        <v>20</v>
      </c>
      <c r="L51" s="16">
        <f>E51*R51/Q51</f>
        <v>0.015240587584288456</v>
      </c>
      <c r="M51" s="17">
        <v>15</v>
      </c>
      <c r="N51" s="14">
        <v>0.0747</v>
      </c>
      <c r="O51" s="15">
        <v>36</v>
      </c>
      <c r="P51" s="22">
        <v>5.65</v>
      </c>
      <c r="Q51" s="10">
        <v>90547.69</v>
      </c>
      <c r="R51" s="10">
        <v>6000</v>
      </c>
      <c r="S51" s="14">
        <f>W51/R51</f>
        <v>0.28971</v>
      </c>
      <c r="T51" s="15">
        <v>44</v>
      </c>
      <c r="U51" s="10">
        <f>P51/H51</f>
        <v>1.8284789644012946</v>
      </c>
      <c r="V51" s="15">
        <v>17</v>
      </c>
      <c r="W51" s="10">
        <f>Y51+AA51+AC51</f>
        <v>1738.26</v>
      </c>
      <c r="X51" s="10">
        <f>Z51+AB51+AD51</f>
        <v>10815.619999999999</v>
      </c>
      <c r="Y51" s="1">
        <v>576.28</v>
      </c>
      <c r="Z51" s="1">
        <v>3707.48</v>
      </c>
      <c r="AA51" s="1">
        <v>327.25</v>
      </c>
      <c r="AB51" s="1">
        <v>1951.85</v>
      </c>
      <c r="AC51" s="1">
        <v>834.73</v>
      </c>
      <c r="AD51" s="1">
        <v>5156.29</v>
      </c>
      <c r="AE51" s="1">
        <v>9.6</v>
      </c>
      <c r="AF51" s="1">
        <v>5.45</v>
      </c>
      <c r="AG51" s="1">
        <v>13.91</v>
      </c>
      <c r="AH51" s="10">
        <f>P51*R51</f>
        <v>33900</v>
      </c>
      <c r="AI51" s="11">
        <v>7937372</v>
      </c>
      <c r="AJ51" s="10">
        <f>AH51/AI51*100</f>
        <v>0.42709350147630726</v>
      </c>
    </row>
    <row r="52" spans="1:36" ht="15" customHeight="1">
      <c r="A52" s="10">
        <v>36</v>
      </c>
      <c r="B52" s="26">
        <v>38287</v>
      </c>
      <c r="C52" s="12">
        <v>600537</v>
      </c>
      <c r="D52" s="10" t="s">
        <v>104</v>
      </c>
      <c r="E52" s="10">
        <v>0.124</v>
      </c>
      <c r="F52" s="13">
        <v>117</v>
      </c>
      <c r="G52" s="10" t="s">
        <v>105</v>
      </c>
      <c r="H52" s="10">
        <v>2.09</v>
      </c>
      <c r="I52" s="13">
        <v>155</v>
      </c>
      <c r="J52" s="14">
        <v>0.0595</v>
      </c>
      <c r="K52" s="15">
        <v>93</v>
      </c>
      <c r="L52" s="16">
        <f>E52*R52/Q52</f>
        <v>0.01072770417243425</v>
      </c>
      <c r="M52" s="17">
        <v>89</v>
      </c>
      <c r="N52" s="16">
        <v>0.2087</v>
      </c>
      <c r="O52" s="15">
        <v>87</v>
      </c>
      <c r="P52" s="22">
        <v>4.42</v>
      </c>
      <c r="Q52" s="10">
        <v>80912</v>
      </c>
      <c r="R52" s="10">
        <v>7000</v>
      </c>
      <c r="S52" s="14">
        <f>W52/R52</f>
        <v>0.5226085714285714</v>
      </c>
      <c r="T52" s="15">
        <v>118</v>
      </c>
      <c r="U52" s="10">
        <f>P52/H52</f>
        <v>2.1148325358851676</v>
      </c>
      <c r="V52" s="15">
        <v>73</v>
      </c>
      <c r="W52" s="10">
        <f>Y52+AA52+AC52</f>
        <v>3658.2599999999998</v>
      </c>
      <c r="X52" s="10">
        <f>Z52+AB52+AD52</f>
        <v>17484.9</v>
      </c>
      <c r="Y52" s="25">
        <v>767.39</v>
      </c>
      <c r="Z52" s="25">
        <v>3685.88</v>
      </c>
      <c r="AA52" s="25">
        <v>538.04</v>
      </c>
      <c r="AB52" s="30">
        <v>2326.2</v>
      </c>
      <c r="AC52" s="30">
        <v>2352.83</v>
      </c>
      <c r="AD52" s="30">
        <v>11472.82</v>
      </c>
      <c r="AE52" s="30">
        <v>10.96</v>
      </c>
      <c r="AF52" s="30">
        <v>7.69</v>
      </c>
      <c r="AG52" s="30">
        <v>33.61</v>
      </c>
      <c r="AH52" s="10">
        <f>P52*R52</f>
        <v>30940</v>
      </c>
      <c r="AI52" s="11">
        <v>7937372</v>
      </c>
      <c r="AJ52" s="10">
        <f>AH52/AI52*100</f>
        <v>0.3898015615243937</v>
      </c>
    </row>
    <row r="53" spans="1:36" ht="15" customHeight="1">
      <c r="A53" s="10">
        <v>48</v>
      </c>
      <c r="B53" s="26">
        <v>38286</v>
      </c>
      <c r="C53" s="12" t="s">
        <v>126</v>
      </c>
      <c r="D53" s="10" t="s">
        <v>127</v>
      </c>
      <c r="E53" s="10">
        <v>0.19</v>
      </c>
      <c r="F53" s="13">
        <v>84</v>
      </c>
      <c r="G53" s="10">
        <v>0.13</v>
      </c>
      <c r="H53" s="10">
        <v>3.79</v>
      </c>
      <c r="I53" s="13">
        <v>70</v>
      </c>
      <c r="J53" s="14">
        <v>0.051</v>
      </c>
      <c r="K53" s="15">
        <v>110</v>
      </c>
      <c r="L53" s="16">
        <f>E53*R53/Q53</f>
        <v>0.006562322491833407</v>
      </c>
      <c r="M53" s="15">
        <v>126</v>
      </c>
      <c r="N53" s="16"/>
      <c r="O53" s="15">
        <v>226</v>
      </c>
      <c r="P53" s="22">
        <v>7.8</v>
      </c>
      <c r="Q53" s="10">
        <v>112917.34</v>
      </c>
      <c r="R53" s="10">
        <v>3900</v>
      </c>
      <c r="S53" s="14">
        <f>W53/R53</f>
        <v>2.1685846153846153</v>
      </c>
      <c r="T53" s="15">
        <v>35</v>
      </c>
      <c r="U53" s="10">
        <f>P53/H53</f>
        <v>2.058047493403694</v>
      </c>
      <c r="V53" s="15">
        <v>45</v>
      </c>
      <c r="W53" s="10">
        <f>Y53+AA53+AC53</f>
        <v>8457.48</v>
      </c>
      <c r="X53" s="10">
        <f>Z53+AB53+AD53</f>
        <v>66739.98999999999</v>
      </c>
      <c r="Y53" s="1">
        <v>3672.95</v>
      </c>
      <c r="Z53" s="1">
        <v>31591.99</v>
      </c>
      <c r="AA53" s="1">
        <v>1648.69</v>
      </c>
      <c r="AB53" s="1">
        <v>12243.96</v>
      </c>
      <c r="AC53" s="1">
        <v>3135.84</v>
      </c>
      <c r="AD53" s="1">
        <v>22904.04</v>
      </c>
      <c r="AE53" s="1">
        <v>95.52</v>
      </c>
      <c r="AF53" s="1">
        <v>42.27</v>
      </c>
      <c r="AG53" s="1">
        <v>80.41</v>
      </c>
      <c r="AH53" s="10">
        <f>P53*R53</f>
        <v>30420</v>
      </c>
      <c r="AI53" s="11">
        <v>7937372</v>
      </c>
      <c r="AJ53" s="10">
        <f>AH53/AI53*100</f>
        <v>0.3832502747760846</v>
      </c>
    </row>
    <row r="54" spans="1:36" ht="15" customHeight="1">
      <c r="A54" s="10">
        <v>45</v>
      </c>
      <c r="B54" s="26">
        <v>38286</v>
      </c>
      <c r="C54" s="12">
        <v>600771</v>
      </c>
      <c r="D54" s="10" t="s">
        <v>120</v>
      </c>
      <c r="E54" s="10">
        <v>0.21</v>
      </c>
      <c r="F54" s="13">
        <v>25</v>
      </c>
      <c r="G54" s="10" t="s">
        <v>121</v>
      </c>
      <c r="H54" s="10">
        <v>2.36</v>
      </c>
      <c r="I54" s="13">
        <v>35</v>
      </c>
      <c r="J54" s="14">
        <v>0.0899</v>
      </c>
      <c r="K54" s="15">
        <v>14</v>
      </c>
      <c r="L54" s="16">
        <f>E54*R54/Q54</f>
        <v>0.007397556123575268</v>
      </c>
      <c r="M54" s="15">
        <v>34</v>
      </c>
      <c r="N54" s="16">
        <v>0.0795</v>
      </c>
      <c r="O54" s="15">
        <v>34</v>
      </c>
      <c r="P54" s="22">
        <v>6.1</v>
      </c>
      <c r="Q54" s="10">
        <v>140519.38</v>
      </c>
      <c r="R54" s="10">
        <v>4950</v>
      </c>
      <c r="S54" s="14">
        <f>W54/R54</f>
        <v>0.8417595959595959</v>
      </c>
      <c r="T54" s="15">
        <v>13</v>
      </c>
      <c r="U54" s="10">
        <f>P54/H54</f>
        <v>2.584745762711864</v>
      </c>
      <c r="V54" s="15">
        <v>35</v>
      </c>
      <c r="W54" s="10">
        <f>Y54+AA54+AC54</f>
        <v>4166.71</v>
      </c>
      <c r="X54" s="10">
        <f>Z54+AB54+AD54</f>
        <v>28649.33</v>
      </c>
      <c r="Y54" s="1">
        <v>1890.1</v>
      </c>
      <c r="Z54" s="1">
        <v>13557.42</v>
      </c>
      <c r="AA54" s="1">
        <v>869.93</v>
      </c>
      <c r="AB54" s="1">
        <v>5673.96</v>
      </c>
      <c r="AC54" s="1">
        <v>1406.68</v>
      </c>
      <c r="AD54" s="1">
        <v>9417.95</v>
      </c>
      <c r="AE54" s="1">
        <v>38.18</v>
      </c>
      <c r="AF54" s="1">
        <v>17.57</v>
      </c>
      <c r="AG54" s="1">
        <v>28.42</v>
      </c>
      <c r="AH54" s="10">
        <f>P54*R54</f>
        <v>30195</v>
      </c>
      <c r="AI54" s="11">
        <v>7937372</v>
      </c>
      <c r="AJ54" s="10">
        <f>AH54/AI54*100</f>
        <v>0.3804155833946047</v>
      </c>
    </row>
    <row r="55" spans="1:36" ht="14.25">
      <c r="A55" s="10">
        <v>37</v>
      </c>
      <c r="B55" s="26">
        <v>38286</v>
      </c>
      <c r="C55" s="12">
        <v>600571</v>
      </c>
      <c r="D55" s="10" t="s">
        <v>106</v>
      </c>
      <c r="E55" s="10">
        <v>0.193</v>
      </c>
      <c r="F55" s="13">
        <v>28</v>
      </c>
      <c r="G55" s="10" t="s">
        <v>107</v>
      </c>
      <c r="H55" s="10">
        <v>3.64</v>
      </c>
      <c r="I55" s="13">
        <v>19</v>
      </c>
      <c r="J55" s="14">
        <v>0.0529</v>
      </c>
      <c r="K55" s="15">
        <v>31</v>
      </c>
      <c r="L55" s="16">
        <f>E55*R55/Q55</f>
        <v>0.009349433565684295</v>
      </c>
      <c r="M55" s="17">
        <v>31</v>
      </c>
      <c r="N55" s="16">
        <v>0.619</v>
      </c>
      <c r="O55" s="15">
        <v>7</v>
      </c>
      <c r="P55" s="22">
        <v>10.47</v>
      </c>
      <c r="Q55" s="10">
        <v>59451.73</v>
      </c>
      <c r="R55" s="10">
        <v>2880</v>
      </c>
      <c r="S55" s="14">
        <f>W55/R55</f>
        <v>0.7530694444444445</v>
      </c>
      <c r="T55" s="15">
        <v>16</v>
      </c>
      <c r="U55" s="10">
        <f>P55/H55</f>
        <v>2.8763736263736264</v>
      </c>
      <c r="V55" s="15">
        <v>25</v>
      </c>
      <c r="W55" s="10">
        <f>Y55+AA55+AC55</f>
        <v>2168.84</v>
      </c>
      <c r="X55" s="10">
        <f>Z55+AB55+AD55</f>
        <v>19679.16</v>
      </c>
      <c r="Y55" s="1">
        <v>703.14</v>
      </c>
      <c r="Z55" s="1">
        <v>6589.25</v>
      </c>
      <c r="AA55" s="1">
        <v>512.26</v>
      </c>
      <c r="AB55" s="1">
        <v>4498.14</v>
      </c>
      <c r="AC55" s="1">
        <v>953.44</v>
      </c>
      <c r="AD55" s="1">
        <v>8591.77</v>
      </c>
      <c r="AE55" s="1">
        <v>24.41</v>
      </c>
      <c r="AF55" s="1">
        <v>17.79</v>
      </c>
      <c r="AG55" s="1">
        <v>33.11</v>
      </c>
      <c r="AH55" s="10">
        <f>P55*R55</f>
        <v>30153.600000000002</v>
      </c>
      <c r="AI55" s="11">
        <v>7937372</v>
      </c>
      <c r="AJ55" s="10">
        <f>AH55/AI55*100</f>
        <v>0.3798940001804124</v>
      </c>
    </row>
    <row r="56" spans="1:36" ht="14.25">
      <c r="A56" s="10">
        <v>39</v>
      </c>
      <c r="B56" s="23">
        <v>38289</v>
      </c>
      <c r="C56" s="12">
        <v>600589</v>
      </c>
      <c r="D56" s="10" t="s">
        <v>110</v>
      </c>
      <c r="E56" s="10">
        <v>0.23</v>
      </c>
      <c r="F56" s="13">
        <v>22</v>
      </c>
      <c r="G56" s="10" t="s">
        <v>111</v>
      </c>
      <c r="H56" s="10">
        <v>3.24</v>
      </c>
      <c r="I56" s="13">
        <v>23</v>
      </c>
      <c r="J56" s="14">
        <v>0.0699</v>
      </c>
      <c r="K56" s="15">
        <v>24</v>
      </c>
      <c r="L56" s="14">
        <f>E56*R56/Q56</f>
        <v>0.01105229457248243</v>
      </c>
      <c r="M56" s="17">
        <v>27</v>
      </c>
      <c r="N56" s="14">
        <v>0.2949</v>
      </c>
      <c r="O56" s="15">
        <v>22</v>
      </c>
      <c r="P56" s="22">
        <v>6.2</v>
      </c>
      <c r="Q56" s="10">
        <v>99888.76</v>
      </c>
      <c r="R56" s="10">
        <v>4800</v>
      </c>
      <c r="S56" s="14">
        <f>W56/R56</f>
        <v>0.35316875000000003</v>
      </c>
      <c r="T56" s="15">
        <v>40</v>
      </c>
      <c r="U56" s="22">
        <f>P56/H56</f>
        <v>1.91358024691358</v>
      </c>
      <c r="V56" s="15">
        <v>19</v>
      </c>
      <c r="W56" s="10">
        <f>Y56+AA56+AC56</f>
        <v>1695.21</v>
      </c>
      <c r="X56" s="10">
        <f>Z56+AB56+AD56</f>
        <v>11049.02</v>
      </c>
      <c r="Y56" s="1">
        <v>428.12</v>
      </c>
      <c r="Z56" s="1">
        <v>2790.58</v>
      </c>
      <c r="AA56" s="1">
        <v>419.82</v>
      </c>
      <c r="AB56" s="1">
        <v>2665.14</v>
      </c>
      <c r="AC56" s="1">
        <v>847.27</v>
      </c>
      <c r="AD56" s="1">
        <v>5593.3</v>
      </c>
      <c r="AE56" s="1">
        <v>8.92</v>
      </c>
      <c r="AF56" s="1">
        <v>8.75</v>
      </c>
      <c r="AG56" s="1">
        <v>17.65</v>
      </c>
      <c r="AH56" s="10">
        <f>P56*R56</f>
        <v>29760</v>
      </c>
      <c r="AI56" s="11">
        <v>7937372</v>
      </c>
      <c r="AJ56" s="10">
        <f>AH56/AI56*100</f>
        <v>0.3749351800570768</v>
      </c>
    </row>
    <row r="57" spans="1:36" ht="14.25">
      <c r="A57" s="10">
        <v>49</v>
      </c>
      <c r="B57" s="26">
        <v>38283</v>
      </c>
      <c r="C57" s="12" t="s">
        <v>128</v>
      </c>
      <c r="D57" s="10" t="s">
        <v>129</v>
      </c>
      <c r="E57" s="10">
        <v>0.27</v>
      </c>
      <c r="F57" s="13">
        <v>52</v>
      </c>
      <c r="G57" s="10">
        <v>0.37</v>
      </c>
      <c r="H57" s="10">
        <v>3.09</v>
      </c>
      <c r="I57" s="13">
        <v>100</v>
      </c>
      <c r="J57" s="14">
        <v>0.0889</v>
      </c>
      <c r="K57" s="15">
        <v>38</v>
      </c>
      <c r="L57" s="16">
        <f>E57*R57/Q57</f>
        <v>0.01575283551039187</v>
      </c>
      <c r="M57" s="15">
        <v>40</v>
      </c>
      <c r="N57" s="14"/>
      <c r="O57" s="15">
        <v>201</v>
      </c>
      <c r="P57" s="22">
        <v>10.94</v>
      </c>
      <c r="Q57" s="10">
        <v>35993.52</v>
      </c>
      <c r="R57" s="10">
        <v>2100</v>
      </c>
      <c r="S57" s="14">
        <f>W57/R57</f>
        <v>4.031428571428571</v>
      </c>
      <c r="T57" s="15">
        <v>12</v>
      </c>
      <c r="U57" s="10">
        <f>P57/H57</f>
        <v>3.540453074433657</v>
      </c>
      <c r="V57" s="15">
        <v>148</v>
      </c>
      <c r="W57" s="10">
        <f>Y57+AA57+AC57</f>
        <v>8466</v>
      </c>
      <c r="X57" s="10">
        <f>Z57+AB57+AD57</f>
        <v>96644</v>
      </c>
      <c r="Y57" s="1">
        <v>3895</v>
      </c>
      <c r="Z57" s="1">
        <v>48779</v>
      </c>
      <c r="AA57" s="1">
        <v>1916</v>
      </c>
      <c r="AB57" s="1">
        <v>20674</v>
      </c>
      <c r="AC57" s="1">
        <v>2655</v>
      </c>
      <c r="AD57" s="1">
        <v>27191</v>
      </c>
      <c r="AH57" s="10">
        <f>P57*R57</f>
        <v>22974</v>
      </c>
      <c r="AI57" s="11">
        <v>7937372</v>
      </c>
      <c r="AJ57" s="10">
        <f>AH57/AI57*100</f>
        <v>0.2894408879916426</v>
      </c>
    </row>
    <row r="58" spans="1:36" ht="14.25">
      <c r="A58" s="10"/>
      <c r="B58" s="21"/>
      <c r="C58" s="12"/>
      <c r="D58" s="10"/>
      <c r="E58" s="10" t="s">
        <v>21</v>
      </c>
      <c r="F58" s="13" t="s">
        <v>22</v>
      </c>
      <c r="G58" s="10" t="s">
        <v>23</v>
      </c>
      <c r="H58" s="10" t="s">
        <v>24</v>
      </c>
      <c r="I58" s="13" t="s">
        <v>25</v>
      </c>
      <c r="J58" s="14" t="s">
        <v>26</v>
      </c>
      <c r="K58" s="15" t="s">
        <v>27</v>
      </c>
      <c r="L58" s="10" t="s">
        <v>26</v>
      </c>
      <c r="M58" s="15" t="s">
        <v>27</v>
      </c>
      <c r="N58" s="16" t="s">
        <v>28</v>
      </c>
      <c r="O58" s="17" t="s">
        <v>29</v>
      </c>
      <c r="P58" s="22" t="s">
        <v>30</v>
      </c>
      <c r="Q58" s="10" t="s">
        <v>31</v>
      </c>
      <c r="R58" s="10" t="s">
        <v>32</v>
      </c>
      <c r="S58" s="14"/>
      <c r="T58" s="15" t="s">
        <v>33</v>
      </c>
      <c r="U58" s="10"/>
      <c r="V58" s="13" t="s">
        <v>33</v>
      </c>
      <c r="W58" s="10"/>
      <c r="X58" s="10"/>
      <c r="AH58" s="10"/>
      <c r="AI58" s="10"/>
      <c r="AJ58" s="10"/>
    </row>
    <row r="60" spans="3:16" s="5" customFormat="1" ht="26.25" customHeight="1">
      <c r="C60" s="31"/>
      <c r="E60" s="5">
        <f>SUM(E7:E58)</f>
        <v>15.158999999999994</v>
      </c>
      <c r="H60" s="5">
        <f>SUM(H7:H58)</f>
        <v>188.7944</v>
      </c>
      <c r="J60" s="32">
        <f>SUM(J7:J58)</f>
        <v>4.1863</v>
      </c>
      <c r="K60" s="2"/>
      <c r="L60" s="33">
        <f>SUM(L7:L59)</f>
        <v>0.834094041985682</v>
      </c>
      <c r="M60" s="34"/>
      <c r="N60" s="32">
        <f>SUM(N7:N58)</f>
        <v>8.9415</v>
      </c>
      <c r="O60" s="2"/>
      <c r="P60" s="2"/>
    </row>
    <row r="61" spans="3:36" s="5" customFormat="1" ht="27" customHeight="1">
      <c r="C61" s="31"/>
      <c r="E61" s="5">
        <f>E60/52</f>
        <v>0.29151923076923064</v>
      </c>
      <c r="H61" s="5">
        <f>H60/52</f>
        <v>3.6306615384615384</v>
      </c>
      <c r="J61" s="32">
        <f>J60/52</f>
        <v>0.08050576923076923</v>
      </c>
      <c r="K61" s="2"/>
      <c r="L61" s="33">
        <f>L60/52</f>
        <v>0.016040270038186193</v>
      </c>
      <c r="M61" s="34"/>
      <c r="N61" s="32">
        <f>N60/52</f>
        <v>0.17195192307692306</v>
      </c>
      <c r="O61" s="2"/>
      <c r="P61" s="2"/>
      <c r="R61" s="5" t="s">
        <v>142</v>
      </c>
      <c r="S61" s="32">
        <f>SUM(S7:S58)</f>
        <v>56.251717739799034</v>
      </c>
      <c r="T61" s="2"/>
      <c r="U61" s="5">
        <f>SUM(U7:U58)</f>
        <v>139.36177936339448</v>
      </c>
      <c r="AH61" s="5">
        <f>SUM(AH7:AH60)</f>
        <v>7087070.888</v>
      </c>
      <c r="AJ61" s="5">
        <f>SUM(AJ7:AJ60)</f>
        <v>89.28737229400365</v>
      </c>
    </row>
    <row r="62" spans="12:13" ht="14.25">
      <c r="L62" s="35"/>
      <c r="M62" s="34"/>
    </row>
    <row r="63" spans="12:13" ht="14.25">
      <c r="L63" s="35" t="s">
        <v>138</v>
      </c>
      <c r="M63" s="34"/>
    </row>
    <row r="64" spans="8:13" ht="14.25">
      <c r="H64" s="16" t="s">
        <v>139</v>
      </c>
      <c r="J64" s="16"/>
      <c r="L64" s="35"/>
      <c r="M64" s="34"/>
    </row>
    <row r="65" spans="12:13" ht="14.25">
      <c r="L65" s="35"/>
      <c r="M65" s="34"/>
    </row>
  </sheetData>
  <mergeCells count="1">
    <mergeCell ref="B1:N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5"/>
  <sheetViews>
    <sheetView workbookViewId="0" topLeftCell="A1">
      <selection activeCell="AK9" sqref="AK9"/>
    </sheetView>
  </sheetViews>
  <sheetFormatPr defaultColWidth="9.00390625" defaultRowHeight="14.25"/>
  <cols>
    <col min="1" max="1" width="3.625" style="1" customWidth="1"/>
    <col min="2" max="2" width="9.375" style="1" customWidth="1"/>
    <col min="3" max="3" width="6.875" style="6" customWidth="1"/>
    <col min="4" max="4" width="17.25390625" style="1" customWidth="1"/>
    <col min="5" max="5" width="8.50390625" style="1" hidden="1" customWidth="1"/>
    <col min="6" max="6" width="5.875" style="5" hidden="1" customWidth="1"/>
    <col min="7" max="7" width="8.375" style="1" hidden="1" customWidth="1"/>
    <col min="8" max="8" width="8.125" style="1" hidden="1" customWidth="1"/>
    <col min="9" max="9" width="8.25390625" style="5" hidden="1" customWidth="1"/>
    <col min="10" max="10" width="9.125" style="4" hidden="1" customWidth="1"/>
    <col min="11" max="11" width="7.75390625" style="2" hidden="1" customWidth="1"/>
    <col min="12" max="12" width="8.125" style="1" hidden="1" customWidth="1"/>
    <col min="13" max="13" width="8.00390625" style="2" hidden="1" customWidth="1"/>
    <col min="14" max="14" width="9.50390625" style="4" hidden="1" customWidth="1"/>
    <col min="15" max="15" width="9.75390625" style="2" hidden="1" customWidth="1"/>
    <col min="16" max="16" width="5.25390625" style="3" customWidth="1"/>
    <col min="17" max="17" width="9.625" style="1" hidden="1" customWidth="1"/>
    <col min="18" max="18" width="9.75390625" style="1" customWidth="1"/>
    <col min="19" max="19" width="10.75390625" style="4" hidden="1" customWidth="1"/>
    <col min="20" max="20" width="8.375" style="2" hidden="1" customWidth="1"/>
    <col min="21" max="21" width="6.50390625" style="1" hidden="1" customWidth="1"/>
    <col min="22" max="22" width="6.50390625" style="5" hidden="1" customWidth="1"/>
    <col min="23" max="24" width="0" style="1" hidden="1" customWidth="1"/>
    <col min="25" max="25" width="5.625" style="1" hidden="1" customWidth="1"/>
    <col min="26" max="26" width="8.125" style="1" hidden="1" customWidth="1"/>
    <col min="27" max="27" width="6.375" style="1" hidden="1" customWidth="1"/>
    <col min="28" max="28" width="6.875" style="1" hidden="1" customWidth="1"/>
    <col min="29" max="29" width="6.25390625" style="1" hidden="1" customWidth="1"/>
    <col min="30" max="30" width="7.00390625" style="1" hidden="1" customWidth="1"/>
    <col min="31" max="33" width="9.00390625" style="1" hidden="1" customWidth="1"/>
    <col min="34" max="34" width="9.00390625" style="1" customWidth="1"/>
    <col min="35" max="35" width="0" style="1" hidden="1" customWidth="1"/>
    <col min="36" max="16384" width="9.00390625" style="1" customWidth="1"/>
  </cols>
  <sheetData>
    <row r="1" spans="2:14" ht="35.25" customHeight="1">
      <c r="B1" s="36" t="s">
        <v>140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4:15" ht="14.25">
      <c r="N2" s="7"/>
      <c r="O2" s="8"/>
    </row>
    <row r="3" ht="14.25">
      <c r="B3" s="9"/>
    </row>
    <row r="4" ht="14.25">
      <c r="B4" s="9"/>
    </row>
    <row r="5" spans="1:36" ht="14.25">
      <c r="A5" s="10" t="s">
        <v>0</v>
      </c>
      <c r="B5" s="11" t="s">
        <v>1</v>
      </c>
      <c r="C5" s="12" t="s">
        <v>2</v>
      </c>
      <c r="D5" s="11" t="s">
        <v>3</v>
      </c>
      <c r="E5" s="10" t="s">
        <v>4</v>
      </c>
      <c r="F5" s="13" t="s">
        <v>5</v>
      </c>
      <c r="G5" s="10" t="s">
        <v>6</v>
      </c>
      <c r="H5" s="10" t="s">
        <v>7</v>
      </c>
      <c r="I5" s="13" t="s">
        <v>7</v>
      </c>
      <c r="J5" s="14" t="s">
        <v>8</v>
      </c>
      <c r="K5" s="15" t="s">
        <v>9</v>
      </c>
      <c r="L5" s="10" t="s">
        <v>10</v>
      </c>
      <c r="M5" s="15" t="s">
        <v>11</v>
      </c>
      <c r="N5" s="16" t="s">
        <v>12</v>
      </c>
      <c r="O5" s="17" t="s">
        <v>12</v>
      </c>
      <c r="P5" s="18" t="s">
        <v>13</v>
      </c>
      <c r="Q5" s="19" t="s">
        <v>10</v>
      </c>
      <c r="R5" s="19" t="s">
        <v>14</v>
      </c>
      <c r="S5" s="16" t="s">
        <v>15</v>
      </c>
      <c r="T5" s="17" t="s">
        <v>15</v>
      </c>
      <c r="U5" s="19" t="s">
        <v>16</v>
      </c>
      <c r="V5" s="20" t="s">
        <v>16</v>
      </c>
      <c r="W5" s="19" t="s">
        <v>17</v>
      </c>
      <c r="X5" s="19" t="s">
        <v>18</v>
      </c>
      <c r="Y5" s="1" t="s">
        <v>19</v>
      </c>
      <c r="Z5" s="1" t="s">
        <v>20</v>
      </c>
      <c r="AA5" s="1">
        <v>8</v>
      </c>
      <c r="AB5" s="1">
        <v>8</v>
      </c>
      <c r="AC5" s="1">
        <v>9</v>
      </c>
      <c r="AD5" s="1">
        <v>9</v>
      </c>
      <c r="AH5" s="10" t="s">
        <v>141</v>
      </c>
      <c r="AI5" s="10" t="s">
        <v>143</v>
      </c>
      <c r="AJ5" s="10" t="s">
        <v>144</v>
      </c>
    </row>
    <row r="6" spans="1:36" ht="14.25">
      <c r="A6" s="10">
        <v>1</v>
      </c>
      <c r="B6" s="23">
        <v>38288</v>
      </c>
      <c r="C6" s="12" t="s">
        <v>34</v>
      </c>
      <c r="D6" s="10" t="s">
        <v>35</v>
      </c>
      <c r="E6" s="10">
        <v>0.169</v>
      </c>
      <c r="F6" s="13">
        <v>30</v>
      </c>
      <c r="G6" s="10" t="s">
        <v>36</v>
      </c>
      <c r="H6" s="10">
        <v>2.511</v>
      </c>
      <c r="I6" s="13">
        <v>33</v>
      </c>
      <c r="J6" s="16">
        <v>0.0674</v>
      </c>
      <c r="K6" s="15">
        <v>27</v>
      </c>
      <c r="L6" s="16">
        <f>E6*R6/Q6</f>
        <v>0.016813299185667444</v>
      </c>
      <c r="M6" s="17">
        <v>11</v>
      </c>
      <c r="N6" s="14">
        <v>0.0644</v>
      </c>
      <c r="O6" s="15">
        <v>38</v>
      </c>
      <c r="P6" s="22">
        <v>5.26</v>
      </c>
      <c r="Q6" s="10">
        <v>1584979</v>
      </c>
      <c r="R6" s="10">
        <v>157684.77</v>
      </c>
      <c r="S6" s="14">
        <f>W6/R6</f>
        <v>0.4327558076788266</v>
      </c>
      <c r="T6" s="15">
        <v>31</v>
      </c>
      <c r="U6" s="22">
        <f>P6/H6</f>
        <v>2.0947829549980086</v>
      </c>
      <c r="V6" s="15">
        <v>22</v>
      </c>
      <c r="W6" s="10">
        <f>Y6+AA6+AC6</f>
        <v>68239</v>
      </c>
      <c r="X6" s="10">
        <f>Z6+AB6+AD6</f>
        <v>360958</v>
      </c>
      <c r="Y6" s="1">
        <v>19058</v>
      </c>
      <c r="Z6" s="1">
        <v>99256</v>
      </c>
      <c r="AA6" s="1">
        <v>22326</v>
      </c>
      <c r="AB6" s="1">
        <v>118665</v>
      </c>
      <c r="AC6" s="1">
        <v>26855</v>
      </c>
      <c r="AD6" s="1">
        <v>143037</v>
      </c>
      <c r="AH6" s="10">
        <f>P6*R6</f>
        <v>829421.8901999999</v>
      </c>
      <c r="AI6" s="10">
        <v>7937372</v>
      </c>
      <c r="AJ6" s="10">
        <f>AH6/AI6*100</f>
        <v>10.449578150047646</v>
      </c>
    </row>
    <row r="7" spans="1:36" ht="14.25">
      <c r="A7" s="10">
        <v>2</v>
      </c>
      <c r="B7" s="23">
        <v>38290</v>
      </c>
      <c r="C7" s="12" t="s">
        <v>37</v>
      </c>
      <c r="D7" s="24" t="s">
        <v>38</v>
      </c>
      <c r="E7" s="10">
        <v>0.013</v>
      </c>
      <c r="F7" s="13">
        <v>51</v>
      </c>
      <c r="G7" s="10" t="s">
        <v>39</v>
      </c>
      <c r="H7" s="22">
        <v>3.75</v>
      </c>
      <c r="I7" s="13">
        <v>17</v>
      </c>
      <c r="J7" s="14">
        <v>0.0034</v>
      </c>
      <c r="K7" s="15">
        <v>51</v>
      </c>
      <c r="L7" s="14">
        <f>E7*R7/Q7</f>
        <v>0.0013570667727133986</v>
      </c>
      <c r="M7" s="17">
        <v>49</v>
      </c>
      <c r="N7" s="14">
        <v>-0.5495</v>
      </c>
      <c r="O7" s="15">
        <v>49</v>
      </c>
      <c r="P7" s="22">
        <v>4.98</v>
      </c>
      <c r="Q7" s="10">
        <v>255937.48</v>
      </c>
      <c r="R7" s="10">
        <v>26717.25</v>
      </c>
      <c r="S7" s="14">
        <f>W7/R7</f>
        <v>0.7110387483741777</v>
      </c>
      <c r="T7" s="15">
        <v>17</v>
      </c>
      <c r="U7" s="22">
        <f>P7/H7</f>
        <v>1.328</v>
      </c>
      <c r="V7" s="15">
        <v>8</v>
      </c>
      <c r="W7" s="10">
        <f>Y7+AA7+AC7</f>
        <v>18997</v>
      </c>
      <c r="X7" s="10">
        <f>Z7+AB7+AD7</f>
        <v>99742</v>
      </c>
      <c r="Y7" s="1">
        <v>6281</v>
      </c>
      <c r="Z7" s="1">
        <v>30327</v>
      </c>
      <c r="AA7" s="1">
        <v>4799</v>
      </c>
      <c r="AB7" s="1">
        <v>24899</v>
      </c>
      <c r="AC7" s="1">
        <v>7917</v>
      </c>
      <c r="AD7" s="1">
        <v>44516</v>
      </c>
      <c r="AH7" s="10">
        <f>P7*R7</f>
        <v>133051.905</v>
      </c>
      <c r="AI7" s="11">
        <v>7937372</v>
      </c>
      <c r="AJ7" s="10">
        <f>AH7/AI7*100</f>
        <v>1.6762715039688199</v>
      </c>
    </row>
    <row r="8" spans="1:36" s="25" customFormat="1" ht="14.25">
      <c r="A8" s="10">
        <v>3</v>
      </c>
      <c r="B8" s="26">
        <v>38282</v>
      </c>
      <c r="C8" s="12" t="s">
        <v>40</v>
      </c>
      <c r="D8" s="10" t="s">
        <v>41</v>
      </c>
      <c r="E8" s="10">
        <v>0.074</v>
      </c>
      <c r="F8" s="13">
        <v>40</v>
      </c>
      <c r="G8" s="10">
        <v>0.15</v>
      </c>
      <c r="H8" s="10">
        <v>3.502</v>
      </c>
      <c r="I8" s="13">
        <v>20</v>
      </c>
      <c r="J8" s="14">
        <v>0.0212</v>
      </c>
      <c r="K8" s="15">
        <v>44</v>
      </c>
      <c r="L8" s="16">
        <f>E8*R8/Q8</f>
        <v>0.003396345932924921</v>
      </c>
      <c r="M8" s="17">
        <v>41</v>
      </c>
      <c r="N8" s="14">
        <v>0.8143</v>
      </c>
      <c r="O8" s="15">
        <v>2</v>
      </c>
      <c r="P8" s="22">
        <v>4.06</v>
      </c>
      <c r="Q8" s="10">
        <v>330791.41</v>
      </c>
      <c r="R8" s="10">
        <v>15182.19</v>
      </c>
      <c r="S8" s="14">
        <f>W8/R8</f>
        <v>0.1941748851779618</v>
      </c>
      <c r="T8" s="15">
        <v>48</v>
      </c>
      <c r="U8" s="10">
        <f>P8/H8</f>
        <v>1.1593375214163335</v>
      </c>
      <c r="V8" s="15">
        <v>4</v>
      </c>
      <c r="W8" s="10">
        <f>Y8+AA8+AC8</f>
        <v>2948</v>
      </c>
      <c r="X8" s="10">
        <f>Z8+AB8+AD8</f>
        <v>17306</v>
      </c>
      <c r="Y8" s="1">
        <v>476</v>
      </c>
      <c r="Z8" s="1">
        <v>2252</v>
      </c>
      <c r="AA8" s="1">
        <v>736</v>
      </c>
      <c r="AB8" s="1">
        <v>3056</v>
      </c>
      <c r="AC8" s="1">
        <v>1736</v>
      </c>
      <c r="AD8" s="1">
        <v>11998</v>
      </c>
      <c r="AE8" s="1"/>
      <c r="AF8" s="1"/>
      <c r="AG8" s="1"/>
      <c r="AH8" s="10">
        <f>P8*R8</f>
        <v>61639.691399999996</v>
      </c>
      <c r="AI8" s="11">
        <v>7937372</v>
      </c>
      <c r="AJ8" s="10">
        <f>AH8/AI8*100</f>
        <v>0.776575564305163</v>
      </c>
    </row>
    <row r="9" spans="1:36" s="25" customFormat="1" ht="14.25">
      <c r="A9" s="10">
        <v>4</v>
      </c>
      <c r="B9" s="26">
        <v>38283</v>
      </c>
      <c r="C9" s="12" t="s">
        <v>42</v>
      </c>
      <c r="D9" s="10" t="s">
        <v>43</v>
      </c>
      <c r="E9" s="10">
        <v>0.052</v>
      </c>
      <c r="F9" s="13">
        <v>44</v>
      </c>
      <c r="G9" s="10">
        <v>0.04</v>
      </c>
      <c r="H9" s="10">
        <v>1.98</v>
      </c>
      <c r="I9" s="13">
        <v>42</v>
      </c>
      <c r="J9" s="14">
        <v>0.0265</v>
      </c>
      <c r="K9" s="15">
        <v>41</v>
      </c>
      <c r="L9" s="16">
        <f>E9*R9/Q9</f>
        <v>0.001571224378035434</v>
      </c>
      <c r="M9" s="15">
        <v>48</v>
      </c>
      <c r="N9" s="14">
        <v>0.2215</v>
      </c>
      <c r="O9" s="15">
        <v>26</v>
      </c>
      <c r="P9" s="22">
        <v>8.42</v>
      </c>
      <c r="Q9" s="10">
        <v>138999.88</v>
      </c>
      <c r="R9" s="10">
        <v>4200</v>
      </c>
      <c r="S9" s="14">
        <f>W9/R9</f>
        <v>1.6988095238095238</v>
      </c>
      <c r="T9" s="15">
        <v>6</v>
      </c>
      <c r="U9" s="10">
        <f>P9/H9</f>
        <v>4.252525252525253</v>
      </c>
      <c r="V9" s="15">
        <v>46</v>
      </c>
      <c r="W9" s="10">
        <f>Y9+AA9+AC9</f>
        <v>7135</v>
      </c>
      <c r="X9" s="10">
        <f>Z9+AB9+AD9</f>
        <v>67434</v>
      </c>
      <c r="Y9" s="1">
        <v>2376</v>
      </c>
      <c r="Z9" s="1">
        <v>25496</v>
      </c>
      <c r="AA9" s="1">
        <v>2070</v>
      </c>
      <c r="AB9" s="1">
        <v>18760</v>
      </c>
      <c r="AC9" s="1">
        <v>2689</v>
      </c>
      <c r="AD9" s="1">
        <v>23178</v>
      </c>
      <c r="AE9" s="1"/>
      <c r="AF9" s="1"/>
      <c r="AG9" s="1"/>
      <c r="AH9" s="10">
        <f>P9*R9</f>
        <v>35364</v>
      </c>
      <c r="AI9" s="11">
        <v>7937372</v>
      </c>
      <c r="AJ9" s="10">
        <f>AH9/AI9*100</f>
        <v>0.4455378933984699</v>
      </c>
    </row>
    <row r="10" spans="1:36" s="25" customFormat="1" ht="14.25">
      <c r="A10" s="10">
        <v>5</v>
      </c>
      <c r="B10" s="23">
        <v>38290</v>
      </c>
      <c r="C10" s="12" t="s">
        <v>44</v>
      </c>
      <c r="D10" s="24" t="s">
        <v>45</v>
      </c>
      <c r="E10" s="10">
        <v>0.907</v>
      </c>
      <c r="F10" s="13">
        <v>2</v>
      </c>
      <c r="G10" s="10" t="s">
        <v>46</v>
      </c>
      <c r="H10" s="22">
        <v>6.61</v>
      </c>
      <c r="I10" s="13">
        <v>3</v>
      </c>
      <c r="J10" s="14">
        <v>0.1372</v>
      </c>
      <c r="K10" s="15">
        <v>7</v>
      </c>
      <c r="L10" s="14">
        <f>E10*R10/Q10</f>
        <v>0.015627129063418982</v>
      </c>
      <c r="M10" s="15">
        <v>14</v>
      </c>
      <c r="N10" s="14">
        <v>0.6671</v>
      </c>
      <c r="O10" s="15">
        <v>4</v>
      </c>
      <c r="P10" s="22">
        <v>26.69</v>
      </c>
      <c r="Q10" s="10">
        <v>1753126.5</v>
      </c>
      <c r="R10" s="10">
        <v>30205.44</v>
      </c>
      <c r="S10" s="14">
        <f>W10/R10</f>
        <v>0.44379423044325794</v>
      </c>
      <c r="T10" s="15">
        <v>30</v>
      </c>
      <c r="U10" s="22">
        <f>P10/H10</f>
        <v>4.037821482602118</v>
      </c>
      <c r="V10" s="15">
        <v>45</v>
      </c>
      <c r="W10" s="10">
        <f>Y10+AA10+AC10</f>
        <v>13405</v>
      </c>
      <c r="X10" s="10">
        <f>Z10+AB10+AD10</f>
        <v>321050</v>
      </c>
      <c r="Y10" s="1">
        <v>3422</v>
      </c>
      <c r="Z10" s="1">
        <v>76503</v>
      </c>
      <c r="AA10" s="1">
        <v>2046</v>
      </c>
      <c r="AB10" s="1">
        <v>45055</v>
      </c>
      <c r="AC10" s="1">
        <v>7937</v>
      </c>
      <c r="AD10" s="1">
        <v>199492</v>
      </c>
      <c r="AE10" s="1"/>
      <c r="AF10" s="1"/>
      <c r="AG10" s="1"/>
      <c r="AH10" s="10">
        <f>P10*R10</f>
        <v>806183.1936</v>
      </c>
      <c r="AI10" s="11">
        <v>7937372</v>
      </c>
      <c r="AJ10" s="10">
        <f>AH10/AI10*100</f>
        <v>10.156802447963885</v>
      </c>
    </row>
    <row r="11" spans="1:36" ht="14.25">
      <c r="A11" s="10">
        <v>6</v>
      </c>
      <c r="B11" s="23">
        <v>38289</v>
      </c>
      <c r="C11" s="12" t="s">
        <v>47</v>
      </c>
      <c r="D11" s="10" t="s">
        <v>48</v>
      </c>
      <c r="E11" s="10">
        <v>0.158</v>
      </c>
      <c r="F11" s="13">
        <v>31</v>
      </c>
      <c r="G11" s="10" t="s">
        <v>49</v>
      </c>
      <c r="H11" s="10">
        <v>2.1328</v>
      </c>
      <c r="I11" s="13">
        <v>40</v>
      </c>
      <c r="J11" s="14">
        <v>0.0739</v>
      </c>
      <c r="K11" s="15">
        <v>19</v>
      </c>
      <c r="L11" s="14">
        <f>E11*R11/Q11</f>
        <v>0.005257245809692279</v>
      </c>
      <c r="M11" s="15">
        <v>38</v>
      </c>
      <c r="N11" s="14"/>
      <c r="O11" s="15"/>
      <c r="P11" s="22">
        <v>3.61</v>
      </c>
      <c r="Q11" s="10">
        <v>2988533.5</v>
      </c>
      <c r="R11" s="10">
        <v>99439.59</v>
      </c>
      <c r="S11" s="14">
        <f>W11/R11</f>
        <v>1.0130271052002529</v>
      </c>
      <c r="T11" s="15">
        <v>11</v>
      </c>
      <c r="U11" s="22">
        <f>P11/H11</f>
        <v>1.6926106526631657</v>
      </c>
      <c r="V11" s="15">
        <v>23</v>
      </c>
      <c r="W11" s="10">
        <f>Y11+AA11+AC11</f>
        <v>100735</v>
      </c>
      <c r="X11" s="10">
        <f>Z11+AB11+AD11</f>
        <v>562035</v>
      </c>
      <c r="Y11" s="1">
        <v>41097</v>
      </c>
      <c r="Z11" s="1">
        <v>268243</v>
      </c>
      <c r="AA11" s="1">
        <v>23526</v>
      </c>
      <c r="AB11" s="1">
        <v>116175</v>
      </c>
      <c r="AC11" s="1">
        <v>36112</v>
      </c>
      <c r="AD11" s="1">
        <v>177617</v>
      </c>
      <c r="AH11" s="10">
        <f>P11*R11</f>
        <v>358976.9199</v>
      </c>
      <c r="AI11" s="11">
        <v>7937372</v>
      </c>
      <c r="AJ11" s="10">
        <f>AH11/AI11*100</f>
        <v>4.52261680440327</v>
      </c>
    </row>
    <row r="12" spans="1:36" ht="14.25">
      <c r="A12" s="10">
        <v>7</v>
      </c>
      <c r="B12" s="23">
        <v>38290</v>
      </c>
      <c r="C12" s="12" t="s">
        <v>50</v>
      </c>
      <c r="D12" s="24" t="s">
        <v>51</v>
      </c>
      <c r="E12" s="10">
        <v>0.31</v>
      </c>
      <c r="F12" s="13">
        <v>13</v>
      </c>
      <c r="G12" s="10" t="s">
        <v>52</v>
      </c>
      <c r="H12" s="10">
        <v>1.46</v>
      </c>
      <c r="I12" s="13">
        <v>52</v>
      </c>
      <c r="J12" s="14">
        <v>0.2101</v>
      </c>
      <c r="K12" s="15">
        <v>2</v>
      </c>
      <c r="L12" s="14">
        <f>E12*R12/Q12</f>
        <v>0.09020119637132458</v>
      </c>
      <c r="M12" s="15">
        <v>2</v>
      </c>
      <c r="N12" s="14">
        <v>-0.0507</v>
      </c>
      <c r="O12" s="15">
        <v>44</v>
      </c>
      <c r="P12" s="18">
        <v>8.08</v>
      </c>
      <c r="Q12" s="10">
        <v>77246.92</v>
      </c>
      <c r="R12" s="10">
        <v>22476.66</v>
      </c>
      <c r="S12" s="14">
        <f>W12/R12</f>
        <v>2.170429236372308</v>
      </c>
      <c r="T12" s="15">
        <v>4</v>
      </c>
      <c r="U12" s="22">
        <f>P12/H12</f>
        <v>5.534246575342466</v>
      </c>
      <c r="V12" s="15">
        <v>47</v>
      </c>
      <c r="W12" s="10">
        <f>Y12+AA12+AC12</f>
        <v>48784</v>
      </c>
      <c r="X12" s="10">
        <f>Z12+AB12+AD12</f>
        <v>386195</v>
      </c>
      <c r="Y12" s="1">
        <v>4811</v>
      </c>
      <c r="Z12" s="1">
        <v>32581</v>
      </c>
      <c r="AA12" s="1">
        <v>7814</v>
      </c>
      <c r="AB12" s="1">
        <v>50200</v>
      </c>
      <c r="AC12" s="1">
        <v>36159</v>
      </c>
      <c r="AD12" s="1">
        <v>303414</v>
      </c>
      <c r="AH12" s="10">
        <f>P12*R12</f>
        <v>181611.4128</v>
      </c>
      <c r="AI12" s="11">
        <v>7937372</v>
      </c>
      <c r="AJ12" s="10">
        <f>AH12/AI12*100</f>
        <v>2.2880546961891164</v>
      </c>
    </row>
    <row r="13" spans="1:36" ht="14.25">
      <c r="A13" s="10">
        <v>8</v>
      </c>
      <c r="B13" s="26">
        <v>38286</v>
      </c>
      <c r="C13" s="12" t="s">
        <v>53</v>
      </c>
      <c r="D13" s="10" t="s">
        <v>54</v>
      </c>
      <c r="E13" s="10">
        <v>0.53</v>
      </c>
      <c r="F13" s="13">
        <v>4</v>
      </c>
      <c r="G13" s="10" t="s">
        <v>55</v>
      </c>
      <c r="H13" s="10">
        <v>1.7214</v>
      </c>
      <c r="I13" s="13">
        <v>46</v>
      </c>
      <c r="J13" s="14">
        <v>0.309</v>
      </c>
      <c r="K13" s="15">
        <v>1</v>
      </c>
      <c r="L13" s="16">
        <f>E13*R13/Q13</f>
        <v>0.09051682568911394</v>
      </c>
      <c r="M13" s="17">
        <v>1</v>
      </c>
      <c r="N13" s="16">
        <v>0.1359</v>
      </c>
      <c r="O13" s="15">
        <v>30</v>
      </c>
      <c r="P13" s="22">
        <v>12.39</v>
      </c>
      <c r="Q13" s="10">
        <v>176689.94</v>
      </c>
      <c r="R13" s="10">
        <v>30176.25</v>
      </c>
      <c r="S13" s="14">
        <f>W13/R13</f>
        <v>2.5323888819850047</v>
      </c>
      <c r="T13" s="15">
        <v>3</v>
      </c>
      <c r="U13" s="10">
        <f>P13/H13</f>
        <v>7.197629836179853</v>
      </c>
      <c r="V13" s="15">
        <v>52</v>
      </c>
      <c r="W13" s="10">
        <f>Y13+AA13+AC13</f>
        <v>76418</v>
      </c>
      <c r="X13" s="10">
        <f>Z13+AB13+AD13</f>
        <v>866765</v>
      </c>
      <c r="Y13" s="1">
        <v>15828</v>
      </c>
      <c r="Z13" s="1">
        <v>175044</v>
      </c>
      <c r="AA13" s="1">
        <v>16883</v>
      </c>
      <c r="AB13" s="1">
        <v>160679</v>
      </c>
      <c r="AC13" s="1">
        <v>43707</v>
      </c>
      <c r="AD13" s="1">
        <v>531042</v>
      </c>
      <c r="AH13" s="10">
        <f>P13*R13</f>
        <v>373883.7375</v>
      </c>
      <c r="AI13" s="11">
        <v>7937372</v>
      </c>
      <c r="AJ13" s="10">
        <f>AH13/AI13*100</f>
        <v>4.710422259407774</v>
      </c>
    </row>
    <row r="14" spans="1:36" ht="14.25">
      <c r="A14" s="10">
        <v>9</v>
      </c>
      <c r="B14" s="26">
        <v>38282</v>
      </c>
      <c r="C14" s="12" t="s">
        <v>56</v>
      </c>
      <c r="D14" s="10" t="s">
        <v>57</v>
      </c>
      <c r="E14" s="10">
        <v>0.32</v>
      </c>
      <c r="F14" s="13">
        <v>12</v>
      </c>
      <c r="G14" s="10">
        <v>0.3</v>
      </c>
      <c r="H14" s="10">
        <v>3.64</v>
      </c>
      <c r="I14" s="13">
        <v>18</v>
      </c>
      <c r="J14" s="14">
        <v>0.0883</v>
      </c>
      <c r="K14" s="15">
        <v>15</v>
      </c>
      <c r="L14" s="16">
        <f>E14*R14/Q14</f>
        <v>0.018348875002212117</v>
      </c>
      <c r="M14" s="15">
        <v>10</v>
      </c>
      <c r="N14" s="14">
        <v>-0.1946</v>
      </c>
      <c r="O14" s="15">
        <v>46</v>
      </c>
      <c r="P14" s="22">
        <v>7.16</v>
      </c>
      <c r="Q14" s="10">
        <v>201729.73</v>
      </c>
      <c r="R14" s="10">
        <v>11567.23</v>
      </c>
      <c r="S14" s="14">
        <f>W14/R14</f>
        <v>0.46571218865709424</v>
      </c>
      <c r="T14" s="15">
        <v>27</v>
      </c>
      <c r="U14" s="10">
        <f>P14/H14</f>
        <v>1.967032967032967</v>
      </c>
      <c r="V14" s="15">
        <v>15</v>
      </c>
      <c r="W14" s="10">
        <f>Y14+AA14+AC14</f>
        <v>5387</v>
      </c>
      <c r="X14" s="10">
        <f>Z14+AB14+AD14</f>
        <v>38333</v>
      </c>
      <c r="Y14" s="1">
        <v>1365</v>
      </c>
      <c r="Z14" s="1">
        <v>10393</v>
      </c>
      <c r="AA14" s="1">
        <v>1229</v>
      </c>
      <c r="AB14" s="1">
        <v>8277</v>
      </c>
      <c r="AC14" s="1">
        <v>2793</v>
      </c>
      <c r="AD14" s="1">
        <v>19663</v>
      </c>
      <c r="AH14" s="10">
        <f>P14*R14</f>
        <v>82821.3668</v>
      </c>
      <c r="AI14" s="11">
        <v>7937372</v>
      </c>
      <c r="AJ14" s="10">
        <f>AH14/AI14*100</f>
        <v>1.043435620757097</v>
      </c>
    </row>
    <row r="15" spans="1:36" ht="14.25">
      <c r="A15" s="10">
        <v>10</v>
      </c>
      <c r="B15" s="23">
        <v>38288</v>
      </c>
      <c r="C15" s="12" t="s">
        <v>58</v>
      </c>
      <c r="D15" s="10" t="s">
        <v>59</v>
      </c>
      <c r="E15" s="10">
        <v>0.45</v>
      </c>
      <c r="F15" s="13">
        <v>6</v>
      </c>
      <c r="G15" s="10" t="s">
        <v>60</v>
      </c>
      <c r="H15" s="10">
        <v>5.24</v>
      </c>
      <c r="I15" s="13">
        <v>7</v>
      </c>
      <c r="J15" s="14">
        <v>0.0863</v>
      </c>
      <c r="K15" s="15">
        <v>16</v>
      </c>
      <c r="L15" s="16">
        <f>E15*R15/Q15</f>
        <v>0.014197172437801822</v>
      </c>
      <c r="M15" s="17">
        <v>19</v>
      </c>
      <c r="N15" s="14">
        <v>0.4616</v>
      </c>
      <c r="O15" s="15">
        <v>12</v>
      </c>
      <c r="P15" s="22">
        <v>7.31</v>
      </c>
      <c r="Q15" s="10">
        <v>924118.31</v>
      </c>
      <c r="R15" s="10">
        <v>29155.26</v>
      </c>
      <c r="S15" s="14">
        <f>W15/R15</f>
        <v>0.5901165004187924</v>
      </c>
      <c r="T15" s="15">
        <v>19</v>
      </c>
      <c r="U15" s="22">
        <f>P15/H15</f>
        <v>1.3950381679389312</v>
      </c>
      <c r="V15" s="15">
        <v>12</v>
      </c>
      <c r="W15" s="10">
        <f>Y15+AA15+AC15</f>
        <v>17205</v>
      </c>
      <c r="X15" s="10">
        <f>Z15+AB15+AD15</f>
        <v>146693</v>
      </c>
      <c r="Y15" s="1">
        <v>9282</v>
      </c>
      <c r="Z15" s="1">
        <v>78791</v>
      </c>
      <c r="AA15" s="1">
        <v>3292</v>
      </c>
      <c r="AB15" s="1">
        <v>27577</v>
      </c>
      <c r="AC15" s="1">
        <v>4631</v>
      </c>
      <c r="AD15" s="1">
        <v>40325</v>
      </c>
      <c r="AH15" s="10">
        <f>P15*R15</f>
        <v>213124.95059999998</v>
      </c>
      <c r="AI15" s="11">
        <v>7937372</v>
      </c>
      <c r="AJ15" s="10">
        <f>AH15/AI15*100</f>
        <v>2.685082047307345</v>
      </c>
    </row>
    <row r="16" spans="1:36" ht="14.25">
      <c r="A16" s="10">
        <v>11</v>
      </c>
      <c r="B16" s="26">
        <v>38282</v>
      </c>
      <c r="C16" s="12" t="s">
        <v>61</v>
      </c>
      <c r="D16" s="10" t="s">
        <v>62</v>
      </c>
      <c r="E16" s="10">
        <v>0.277</v>
      </c>
      <c r="F16" s="13">
        <v>18</v>
      </c>
      <c r="G16" s="10">
        <v>0.408</v>
      </c>
      <c r="H16" s="10">
        <v>4.136</v>
      </c>
      <c r="I16" s="13">
        <v>13</v>
      </c>
      <c r="J16" s="14">
        <v>0.067</v>
      </c>
      <c r="K16" s="15">
        <v>28</v>
      </c>
      <c r="L16" s="16">
        <f>E16*R16/Q16</f>
        <v>0.02000306660360194</v>
      </c>
      <c r="M16" s="15">
        <v>8</v>
      </c>
      <c r="N16" s="14">
        <v>0.1957</v>
      </c>
      <c r="O16" s="15">
        <v>29</v>
      </c>
      <c r="P16" s="22">
        <v>4.23</v>
      </c>
      <c r="Q16" s="10">
        <v>376184.91</v>
      </c>
      <c r="R16" s="10">
        <v>27165.53</v>
      </c>
      <c r="S16" s="14">
        <f>W16/R16</f>
        <v>0.16281662827855742</v>
      </c>
      <c r="T16" s="15">
        <v>51</v>
      </c>
      <c r="U16" s="10">
        <f>P16/H16</f>
        <v>1.0227272727272727</v>
      </c>
      <c r="V16" s="15">
        <v>24</v>
      </c>
      <c r="W16" s="10">
        <f>Y16+AA16+AC16</f>
        <v>4423</v>
      </c>
      <c r="X16" s="10">
        <f>Z16+AB16+AD16</f>
        <v>38128</v>
      </c>
      <c r="Y16" s="1">
        <v>756</v>
      </c>
      <c r="Z16" s="1">
        <v>5728</v>
      </c>
      <c r="AA16" s="1">
        <v>718</v>
      </c>
      <c r="AB16" s="1">
        <v>5513</v>
      </c>
      <c r="AC16" s="1">
        <v>2949</v>
      </c>
      <c r="AD16" s="1">
        <v>26887</v>
      </c>
      <c r="AH16" s="10">
        <f>P16*R16</f>
        <v>114910.1919</v>
      </c>
      <c r="AI16" s="11">
        <v>7937372</v>
      </c>
      <c r="AJ16" s="10">
        <f>AH16/AI16*100</f>
        <v>1.447710802769481</v>
      </c>
    </row>
    <row r="17" spans="1:36" ht="14.25">
      <c r="A17" s="10">
        <v>12</v>
      </c>
      <c r="B17" s="26">
        <v>38279</v>
      </c>
      <c r="C17" s="12" t="s">
        <v>63</v>
      </c>
      <c r="D17" s="10" t="s">
        <v>64</v>
      </c>
      <c r="E17" s="10">
        <v>0.11</v>
      </c>
      <c r="F17" s="13">
        <v>37</v>
      </c>
      <c r="G17" s="10">
        <v>0.261</v>
      </c>
      <c r="H17" s="10">
        <v>2.1708</v>
      </c>
      <c r="I17" s="13">
        <v>39</v>
      </c>
      <c r="J17" s="14">
        <v>0.0509</v>
      </c>
      <c r="K17" s="15">
        <v>32</v>
      </c>
      <c r="L17" s="16">
        <f>E17*R17/Q17</f>
        <v>0.009018502678575336</v>
      </c>
      <c r="M17" s="15">
        <v>32</v>
      </c>
      <c r="N17" s="14">
        <v>-0.3667</v>
      </c>
      <c r="O17" s="15">
        <v>48</v>
      </c>
      <c r="P17" s="22">
        <v>4.31</v>
      </c>
      <c r="Q17" s="10">
        <v>173681.88</v>
      </c>
      <c r="R17" s="10">
        <v>14239.55</v>
      </c>
      <c r="S17" s="14">
        <f>W17/R17</f>
        <v>1.4684452809253101</v>
      </c>
      <c r="T17" s="15">
        <v>8</v>
      </c>
      <c r="U17" s="10">
        <f>P17/H17</f>
        <v>1.9854431545973834</v>
      </c>
      <c r="V17" s="15">
        <v>18</v>
      </c>
      <c r="W17" s="10">
        <f>Y17+AA17+AC17</f>
        <v>20910</v>
      </c>
      <c r="X17" s="10">
        <f>Z17+AB17+AD17</f>
        <v>90721</v>
      </c>
      <c r="Y17" s="1">
        <v>2450</v>
      </c>
      <c r="Z17" s="1">
        <v>9616</v>
      </c>
      <c r="AA17" s="1">
        <v>6165</v>
      </c>
      <c r="AB17" s="1">
        <v>25106</v>
      </c>
      <c r="AC17" s="1">
        <v>12295</v>
      </c>
      <c r="AD17" s="1">
        <v>55999</v>
      </c>
      <c r="AH17" s="10">
        <f>P17*R17</f>
        <v>61372.460499999994</v>
      </c>
      <c r="AI17" s="11">
        <v>7937372</v>
      </c>
      <c r="AJ17" s="10">
        <f>AH17/AI17*100</f>
        <v>0.7732088215091846</v>
      </c>
    </row>
    <row r="18" spans="1:36" ht="14.25">
      <c r="A18" s="10">
        <v>13</v>
      </c>
      <c r="B18" s="26">
        <v>38283</v>
      </c>
      <c r="C18" s="12" t="s">
        <v>65</v>
      </c>
      <c r="D18" s="10" t="s">
        <v>66</v>
      </c>
      <c r="E18" s="10">
        <v>0.048</v>
      </c>
      <c r="F18" s="13">
        <v>47</v>
      </c>
      <c r="G18" s="10">
        <v>0.084</v>
      </c>
      <c r="H18" s="10">
        <v>2.2933</v>
      </c>
      <c r="I18" s="13">
        <v>36</v>
      </c>
      <c r="J18" s="14">
        <v>0.021</v>
      </c>
      <c r="K18" s="15">
        <v>45</v>
      </c>
      <c r="L18" s="16">
        <f>E18*R18/Q18</f>
        <v>0.0024754296167736212</v>
      </c>
      <c r="M18" s="15">
        <v>44</v>
      </c>
      <c r="N18" s="14">
        <v>0.0796</v>
      </c>
      <c r="O18" s="15">
        <v>33</v>
      </c>
      <c r="P18" s="22">
        <v>10.23</v>
      </c>
      <c r="Q18" s="10">
        <v>113548.29</v>
      </c>
      <c r="R18" s="10">
        <v>5855.85</v>
      </c>
      <c r="S18" s="14">
        <f>W18/R18</f>
        <v>2.8805382651536497</v>
      </c>
      <c r="T18" s="15">
        <v>2</v>
      </c>
      <c r="U18" s="10">
        <f>P18/H18</f>
        <v>4.460820651462957</v>
      </c>
      <c r="V18" s="15">
        <v>49</v>
      </c>
      <c r="W18" s="10">
        <f>Y18+AA18+AC18</f>
        <v>16868</v>
      </c>
      <c r="X18" s="10">
        <f>Z18+AB18+AD18</f>
        <v>195141</v>
      </c>
      <c r="Y18" s="1">
        <v>6840</v>
      </c>
      <c r="Z18" s="1">
        <v>79615</v>
      </c>
      <c r="AA18" s="1">
        <v>3722</v>
      </c>
      <c r="AB18" s="1">
        <v>42158</v>
      </c>
      <c r="AC18" s="1">
        <v>6306</v>
      </c>
      <c r="AD18" s="1">
        <v>73368</v>
      </c>
      <c r="AH18" s="10">
        <f>P18*R18</f>
        <v>59905.3455</v>
      </c>
      <c r="AI18" s="11">
        <v>7937372</v>
      </c>
      <c r="AJ18" s="10">
        <f>AH18/AI18*100</f>
        <v>0.754725184859674</v>
      </c>
    </row>
    <row r="19" spans="1:36" ht="14.25">
      <c r="A19" s="10">
        <v>14</v>
      </c>
      <c r="B19" s="26">
        <v>38283</v>
      </c>
      <c r="C19" s="12" t="s">
        <v>67</v>
      </c>
      <c r="D19" s="10" t="s">
        <v>68</v>
      </c>
      <c r="E19" s="10">
        <v>0.152</v>
      </c>
      <c r="F19" s="13">
        <v>32</v>
      </c>
      <c r="G19" s="10">
        <v>0.235</v>
      </c>
      <c r="H19" s="10">
        <v>2.2</v>
      </c>
      <c r="I19" s="13">
        <v>38</v>
      </c>
      <c r="J19" s="14">
        <v>0.0691</v>
      </c>
      <c r="K19" s="15">
        <v>25</v>
      </c>
      <c r="L19" s="16">
        <f>E19*R19/Q19</f>
        <v>0.011335687254839842</v>
      </c>
      <c r="M19" s="17">
        <v>25</v>
      </c>
      <c r="N19" s="14">
        <v>0.0774</v>
      </c>
      <c r="O19" s="15">
        <v>35</v>
      </c>
      <c r="P19" s="22">
        <v>5.24</v>
      </c>
      <c r="Q19" s="10">
        <v>98958.27</v>
      </c>
      <c r="R19" s="10">
        <v>7380</v>
      </c>
      <c r="S19" s="14">
        <f>W19/R19</f>
        <v>0.40176151761517614</v>
      </c>
      <c r="T19" s="15">
        <v>35</v>
      </c>
      <c r="U19" s="10">
        <f>P19/H19</f>
        <v>2.381818181818182</v>
      </c>
      <c r="V19" s="15">
        <v>32</v>
      </c>
      <c r="W19" s="10">
        <f>Y19+AA19+AC19</f>
        <v>2965</v>
      </c>
      <c r="X19" s="10">
        <f>Z19+AB19+AD19</f>
        <v>17450</v>
      </c>
      <c r="Y19" s="1">
        <v>415</v>
      </c>
      <c r="Z19" s="1">
        <v>2438</v>
      </c>
      <c r="AA19" s="1">
        <v>632</v>
      </c>
      <c r="AB19" s="1">
        <v>3665</v>
      </c>
      <c r="AC19" s="1">
        <v>1918</v>
      </c>
      <c r="AD19" s="1">
        <v>11347</v>
      </c>
      <c r="AH19" s="10">
        <f>P19*R19</f>
        <v>38671.200000000004</v>
      </c>
      <c r="AI19" s="11">
        <v>7937372</v>
      </c>
      <c r="AJ19" s="10">
        <f>AH19/AI19*100</f>
        <v>0.4872040771177161</v>
      </c>
    </row>
    <row r="20" spans="1:36" ht="14.25">
      <c r="A20" s="10">
        <v>15</v>
      </c>
      <c r="B20" s="26">
        <v>38276</v>
      </c>
      <c r="C20" s="12" t="s">
        <v>69</v>
      </c>
      <c r="D20" s="10" t="s">
        <v>70</v>
      </c>
      <c r="E20" s="10">
        <v>0.002</v>
      </c>
      <c r="F20" s="13">
        <v>52</v>
      </c>
      <c r="G20" s="10">
        <v>-0.389</v>
      </c>
      <c r="H20" s="10">
        <v>3.34</v>
      </c>
      <c r="I20" s="13">
        <v>22</v>
      </c>
      <c r="J20" s="14">
        <v>0.0007</v>
      </c>
      <c r="K20" s="15">
        <v>52</v>
      </c>
      <c r="L20" s="16">
        <f>E20*R20/Q20</f>
        <v>0.000237196011213297</v>
      </c>
      <c r="M20" s="15">
        <v>52</v>
      </c>
      <c r="N20" s="14">
        <v>-0.324</v>
      </c>
      <c r="O20" s="15">
        <v>47</v>
      </c>
      <c r="P20" s="22">
        <v>6.83</v>
      </c>
      <c r="Q20" s="10">
        <v>119782.79</v>
      </c>
      <c r="R20" s="10">
        <v>14206</v>
      </c>
      <c r="S20" s="14">
        <f>W20/R20</f>
        <v>1.3222582007602421</v>
      </c>
      <c r="T20" s="15">
        <v>10</v>
      </c>
      <c r="U20" s="10">
        <f>P20/H20</f>
        <v>2.0449101796407185</v>
      </c>
      <c r="V20" s="15">
        <v>14</v>
      </c>
      <c r="W20" s="10">
        <f>Y20+AA20+AC20</f>
        <v>18784</v>
      </c>
      <c r="X20" s="10">
        <f>Z20+AB20+AD20</f>
        <v>115640</v>
      </c>
      <c r="Y20" s="1">
        <v>7389</v>
      </c>
      <c r="Z20" s="1">
        <v>47694</v>
      </c>
      <c r="AA20" s="1">
        <v>3734</v>
      </c>
      <c r="AB20" s="1">
        <v>21575</v>
      </c>
      <c r="AC20" s="1">
        <v>7661</v>
      </c>
      <c r="AD20" s="1">
        <v>46371</v>
      </c>
      <c r="AH20" s="10">
        <f>P20*R20</f>
        <v>97026.98</v>
      </c>
      <c r="AI20" s="11">
        <v>7937372</v>
      </c>
      <c r="AJ20" s="10">
        <f>AH20/AI20*100</f>
        <v>1.2224068621201072</v>
      </c>
    </row>
    <row r="21" spans="1:36" ht="14.25">
      <c r="A21" s="10">
        <v>16</v>
      </c>
      <c r="B21" s="26">
        <v>38280</v>
      </c>
      <c r="C21" s="12" t="s">
        <v>71</v>
      </c>
      <c r="D21" s="10" t="s">
        <v>72</v>
      </c>
      <c r="E21" s="10">
        <v>0.019</v>
      </c>
      <c r="F21" s="13">
        <v>50</v>
      </c>
      <c r="G21" s="10">
        <v>0.02</v>
      </c>
      <c r="H21" s="10">
        <v>2.782</v>
      </c>
      <c r="I21" s="13">
        <v>28</v>
      </c>
      <c r="J21" s="14">
        <v>0.0067</v>
      </c>
      <c r="K21" s="15">
        <v>50</v>
      </c>
      <c r="L21" s="16">
        <f>E21*R21/Q21</f>
        <v>0.0013431176097944268</v>
      </c>
      <c r="M21" s="15">
        <v>50</v>
      </c>
      <c r="N21" s="14">
        <v>0.4366</v>
      </c>
      <c r="O21" s="15">
        <v>14</v>
      </c>
      <c r="P21" s="22">
        <v>4.52</v>
      </c>
      <c r="Q21" s="10">
        <v>161832.44</v>
      </c>
      <c r="R21" s="10">
        <v>11440</v>
      </c>
      <c r="S21" s="14">
        <f>W21/R21</f>
        <v>0.28094405594405597</v>
      </c>
      <c r="T21" s="15">
        <v>45</v>
      </c>
      <c r="U21" s="10">
        <f>P21/H21</f>
        <v>1.6247304097771387</v>
      </c>
      <c r="V21" s="15">
        <v>13</v>
      </c>
      <c r="W21" s="10">
        <f>Y21+AA21+AC21</f>
        <v>3214</v>
      </c>
      <c r="X21" s="10">
        <f>Z21+AB21+AD21</f>
        <v>16461</v>
      </c>
      <c r="Y21" s="1">
        <v>808</v>
      </c>
      <c r="Z21" s="1">
        <v>4314</v>
      </c>
      <c r="AA21" s="1">
        <v>485</v>
      </c>
      <c r="AB21" s="1">
        <v>2435</v>
      </c>
      <c r="AC21" s="1">
        <v>1921</v>
      </c>
      <c r="AD21" s="1">
        <v>9712</v>
      </c>
      <c r="AH21" s="10">
        <f>P21*R21</f>
        <v>51708.799999999996</v>
      </c>
      <c r="AI21" s="11">
        <v>7937372</v>
      </c>
      <c r="AJ21" s="10">
        <f>AH21/AI21*100</f>
        <v>0.6514599542518607</v>
      </c>
    </row>
    <row r="22" spans="1:36" ht="14.25">
      <c r="A22" s="10">
        <v>17</v>
      </c>
      <c r="B22" s="23">
        <v>38290</v>
      </c>
      <c r="C22" s="12" t="s">
        <v>73</v>
      </c>
      <c r="D22" s="24" t="s">
        <v>74</v>
      </c>
      <c r="E22" s="10">
        <v>0.367</v>
      </c>
      <c r="F22" s="13">
        <v>8</v>
      </c>
      <c r="G22" s="10" t="s">
        <v>75</v>
      </c>
      <c r="H22" s="10">
        <v>4.982</v>
      </c>
      <c r="I22" s="13">
        <v>8</v>
      </c>
      <c r="J22" s="14">
        <v>0.0737</v>
      </c>
      <c r="K22" s="15">
        <v>21</v>
      </c>
      <c r="L22" s="14">
        <f>E22*R22/Q22</f>
        <v>0.010386963370387825</v>
      </c>
      <c r="M22" s="17">
        <v>29</v>
      </c>
      <c r="N22" s="14">
        <v>0.3201</v>
      </c>
      <c r="O22" s="15">
        <v>21</v>
      </c>
      <c r="P22" s="18">
        <v>5.92</v>
      </c>
      <c r="Q22" s="10">
        <v>367460.62</v>
      </c>
      <c r="R22" s="10">
        <v>10400</v>
      </c>
      <c r="S22" s="14">
        <f>W22/R22</f>
        <v>0.4806730769230769</v>
      </c>
      <c r="T22" s="15">
        <v>25</v>
      </c>
      <c r="U22" s="22">
        <f>P22/H22</f>
        <v>1.188277800080289</v>
      </c>
      <c r="V22" s="15">
        <v>7</v>
      </c>
      <c r="W22" s="10">
        <f>Y22+AA22+AC22</f>
        <v>4999</v>
      </c>
      <c r="X22" s="10">
        <f>Z22+AB22+AD22</f>
        <v>32977</v>
      </c>
      <c r="Y22" s="1">
        <v>985</v>
      </c>
      <c r="Z22" s="1">
        <v>6390</v>
      </c>
      <c r="AA22" s="1">
        <v>1050</v>
      </c>
      <c r="AB22" s="1">
        <v>6414</v>
      </c>
      <c r="AC22" s="1">
        <v>2964</v>
      </c>
      <c r="AD22" s="1">
        <v>20173</v>
      </c>
      <c r="AH22" s="10">
        <f>P22*R22</f>
        <v>61568</v>
      </c>
      <c r="AI22" s="11">
        <v>7937372</v>
      </c>
      <c r="AJ22" s="10">
        <f>AH22/AI22*100</f>
        <v>0.7756723509998019</v>
      </c>
    </row>
    <row r="23" spans="1:36" ht="14.25">
      <c r="A23" s="10">
        <v>18</v>
      </c>
      <c r="B23" s="23">
        <v>38290</v>
      </c>
      <c r="C23" s="12">
        <v>600016</v>
      </c>
      <c r="D23" s="24" t="s">
        <v>76</v>
      </c>
      <c r="E23" s="10">
        <v>0.3</v>
      </c>
      <c r="F23" s="13">
        <v>15</v>
      </c>
      <c r="G23" s="10" t="s">
        <v>77</v>
      </c>
      <c r="H23" s="10">
        <v>2.4</v>
      </c>
      <c r="I23" s="13">
        <v>34</v>
      </c>
      <c r="J23" s="14">
        <v>0.1262</v>
      </c>
      <c r="K23" s="15">
        <v>10</v>
      </c>
      <c r="L23" s="14">
        <f>E23*R23/Q23</f>
        <v>0.001111714368137433</v>
      </c>
      <c r="M23" s="17">
        <v>51</v>
      </c>
      <c r="N23" s="14">
        <v>0.5764</v>
      </c>
      <c r="O23" s="15">
        <v>10</v>
      </c>
      <c r="P23" s="18">
        <v>5.44</v>
      </c>
      <c r="Q23" s="10">
        <v>42179552</v>
      </c>
      <c r="R23" s="10">
        <v>156305.38</v>
      </c>
      <c r="S23" s="14">
        <f>W23/R23</f>
        <v>0.46052381562298106</v>
      </c>
      <c r="T23" s="15">
        <v>28</v>
      </c>
      <c r="U23" s="22">
        <f>P23/H23</f>
        <v>2.266666666666667</v>
      </c>
      <c r="V23" s="15">
        <v>36</v>
      </c>
      <c r="W23" s="10">
        <f>Y23+AA23+AC23</f>
        <v>71982.34999999999</v>
      </c>
      <c r="X23" s="10">
        <f>Z23+AB23+AD23</f>
        <v>485494.06000000006</v>
      </c>
      <c r="Y23" s="1">
        <v>19412.25</v>
      </c>
      <c r="Z23" s="1">
        <v>127542.57</v>
      </c>
      <c r="AA23" s="1">
        <v>19463.76</v>
      </c>
      <c r="AB23" s="1">
        <v>130723.71</v>
      </c>
      <c r="AC23" s="1">
        <v>33106.34</v>
      </c>
      <c r="AD23" s="1">
        <v>227227.78</v>
      </c>
      <c r="AE23" s="1">
        <v>12.45</v>
      </c>
      <c r="AF23" s="1">
        <v>12.48</v>
      </c>
      <c r="AG23" s="1">
        <v>21.22</v>
      </c>
      <c r="AH23" s="10">
        <f>P23*R23</f>
        <v>850301.2672000001</v>
      </c>
      <c r="AI23" s="11">
        <v>7937372</v>
      </c>
      <c r="AJ23" s="10">
        <f>AH23/AI23*100</f>
        <v>10.712629661303517</v>
      </c>
    </row>
    <row r="24" spans="1:36" ht="14.25">
      <c r="A24" s="10">
        <v>19</v>
      </c>
      <c r="B24" s="26">
        <v>38287</v>
      </c>
      <c r="C24" s="12">
        <v>600031</v>
      </c>
      <c r="D24" s="11" t="s">
        <v>78</v>
      </c>
      <c r="E24" s="11">
        <v>1.151</v>
      </c>
      <c r="F24" s="13">
        <v>1</v>
      </c>
      <c r="G24" s="11" t="s">
        <v>79</v>
      </c>
      <c r="H24" s="11">
        <v>7.74</v>
      </c>
      <c r="I24" s="13">
        <v>2</v>
      </c>
      <c r="J24" s="27">
        <v>0.1487</v>
      </c>
      <c r="K24" s="15">
        <v>6</v>
      </c>
      <c r="L24" s="16">
        <f>E24*R24/Q24</f>
        <v>0.01595603656764998</v>
      </c>
      <c r="M24" s="17">
        <v>13</v>
      </c>
      <c r="N24" s="28">
        <v>0.3966</v>
      </c>
      <c r="O24" s="15">
        <v>17</v>
      </c>
      <c r="P24" s="29">
        <v>17.2</v>
      </c>
      <c r="Q24" s="11">
        <v>432814.25</v>
      </c>
      <c r="R24" s="11">
        <v>6000</v>
      </c>
      <c r="S24" s="14">
        <f>W24/R24</f>
        <v>0.6867766666666666</v>
      </c>
      <c r="T24" s="15">
        <v>18</v>
      </c>
      <c r="U24" s="11">
        <f>P24/H24</f>
        <v>2.222222222222222</v>
      </c>
      <c r="V24" s="15">
        <v>34</v>
      </c>
      <c r="W24" s="10">
        <f>Y24+AA24+AC24</f>
        <v>4120.66</v>
      </c>
      <c r="X24" s="10">
        <f>Z24+AB24+AD24</f>
        <v>83476.88</v>
      </c>
      <c r="Y24" s="25">
        <v>1617.28</v>
      </c>
      <c r="Z24" s="25">
        <v>33483.38</v>
      </c>
      <c r="AA24" s="25">
        <v>614.45</v>
      </c>
      <c r="AB24" s="30">
        <v>11552.51</v>
      </c>
      <c r="AC24" s="30">
        <v>1888.93</v>
      </c>
      <c r="AD24" s="30">
        <v>38440.99</v>
      </c>
      <c r="AE24" s="30">
        <v>26.95</v>
      </c>
      <c r="AF24" s="30">
        <v>10.24</v>
      </c>
      <c r="AG24" s="30">
        <v>31.48</v>
      </c>
      <c r="AH24" s="10">
        <f>P24*R24</f>
        <v>103200</v>
      </c>
      <c r="AI24" s="11">
        <v>7937372</v>
      </c>
      <c r="AJ24" s="10">
        <f>AH24/AI24*100</f>
        <v>1.3001784469721211</v>
      </c>
    </row>
    <row r="25" spans="1:36" ht="14.25">
      <c r="A25" s="10">
        <v>20</v>
      </c>
      <c r="B25" s="23">
        <v>38288</v>
      </c>
      <c r="C25" s="12">
        <v>600196</v>
      </c>
      <c r="D25" s="10" t="s">
        <v>80</v>
      </c>
      <c r="E25" s="10">
        <v>0.207</v>
      </c>
      <c r="F25" s="13">
        <v>26</v>
      </c>
      <c r="G25" s="10" t="s">
        <v>81</v>
      </c>
      <c r="H25" s="10">
        <v>2.717</v>
      </c>
      <c r="I25" s="13">
        <v>31</v>
      </c>
      <c r="J25" s="14">
        <v>0.0762</v>
      </c>
      <c r="K25" s="15">
        <v>18</v>
      </c>
      <c r="L25" s="16">
        <f>E25*R25/Q25</f>
        <v>0.014540120364990881</v>
      </c>
      <c r="M25" s="17">
        <v>17</v>
      </c>
      <c r="N25" s="14">
        <v>-0.6811</v>
      </c>
      <c r="O25" s="15">
        <v>51</v>
      </c>
      <c r="P25" s="22">
        <v>4.88</v>
      </c>
      <c r="Q25" s="10">
        <v>505658.66</v>
      </c>
      <c r="R25" s="10">
        <v>35518.54</v>
      </c>
      <c r="S25" s="14">
        <f>W25/R25</f>
        <v>0.5669247666148439</v>
      </c>
      <c r="T25" s="15">
        <v>20</v>
      </c>
      <c r="U25" s="22">
        <f>P25/H25</f>
        <v>1.7960986382039013</v>
      </c>
      <c r="V25" s="15">
        <v>16</v>
      </c>
      <c r="W25" s="10">
        <f>Y25+AA25+AC25</f>
        <v>20136.34</v>
      </c>
      <c r="X25" s="10">
        <f>Z25+AB25+AD25</f>
        <v>104257.16</v>
      </c>
      <c r="Y25" s="1">
        <v>4131.18</v>
      </c>
      <c r="Z25" s="1">
        <v>19688.57</v>
      </c>
      <c r="AA25" s="1">
        <v>2204.19</v>
      </c>
      <c r="AB25" s="1">
        <v>10298.37</v>
      </c>
      <c r="AC25" s="1">
        <v>13800.97</v>
      </c>
      <c r="AD25" s="1">
        <v>74270.22</v>
      </c>
      <c r="AE25" s="1">
        <v>11.92</v>
      </c>
      <c r="AF25" s="1">
        <v>6.36</v>
      </c>
      <c r="AG25" s="1">
        <v>39.82</v>
      </c>
      <c r="AH25" s="10">
        <f>P25*R25</f>
        <v>173330.4752</v>
      </c>
      <c r="AI25" s="11">
        <v>7937372</v>
      </c>
      <c r="AJ25" s="10">
        <f>AH25/AI25*100</f>
        <v>2.183726240876703</v>
      </c>
    </row>
    <row r="26" spans="1:36" ht="14.25">
      <c r="A26" s="10">
        <v>21</v>
      </c>
      <c r="B26" s="26">
        <v>38287</v>
      </c>
      <c r="C26" s="12">
        <v>600210</v>
      </c>
      <c r="D26" s="11" t="s">
        <v>82</v>
      </c>
      <c r="E26" s="11">
        <v>0.13</v>
      </c>
      <c r="F26" s="13">
        <v>34</v>
      </c>
      <c r="G26" s="11" t="s">
        <v>83</v>
      </c>
      <c r="H26" s="11">
        <v>1.85</v>
      </c>
      <c r="I26" s="13">
        <v>44</v>
      </c>
      <c r="J26" s="27">
        <v>0.0703</v>
      </c>
      <c r="K26" s="15">
        <v>23</v>
      </c>
      <c r="L26" s="16">
        <f>E26*R26/Q26</f>
        <v>0.011259806171605392</v>
      </c>
      <c r="M26" s="15">
        <v>26</v>
      </c>
      <c r="N26" s="28">
        <v>0.1987</v>
      </c>
      <c r="O26" s="15">
        <v>28</v>
      </c>
      <c r="P26" s="29">
        <v>3.55</v>
      </c>
      <c r="Q26" s="11">
        <v>688834.06</v>
      </c>
      <c r="R26" s="11">
        <v>59662.6</v>
      </c>
      <c r="S26" s="14">
        <v>0.4193</v>
      </c>
      <c r="T26" s="15">
        <v>32</v>
      </c>
      <c r="U26" s="11">
        <f>P26/H26</f>
        <v>1.9189189189189186</v>
      </c>
      <c r="V26" s="15">
        <v>21</v>
      </c>
      <c r="W26" s="10">
        <f>Y26+AA26+AC26</f>
        <v>37498.729999999996</v>
      </c>
      <c r="X26" s="10">
        <f>Z26+AB26+AD26</f>
        <v>186671.09999999998</v>
      </c>
      <c r="Y26" s="25">
        <v>8459</v>
      </c>
      <c r="Z26" s="25">
        <v>41941.86</v>
      </c>
      <c r="AA26" s="25">
        <v>8648.75</v>
      </c>
      <c r="AB26" s="30">
        <v>43164.84</v>
      </c>
      <c r="AC26" s="30">
        <v>20390.98</v>
      </c>
      <c r="AD26" s="30">
        <v>101564.4</v>
      </c>
      <c r="AE26" s="30">
        <v>19.85</v>
      </c>
      <c r="AF26" s="30">
        <v>20.29</v>
      </c>
      <c r="AG26" s="30">
        <v>43.21</v>
      </c>
      <c r="AH26" s="10">
        <f>P26*R26</f>
        <v>211802.22999999998</v>
      </c>
      <c r="AI26" s="11">
        <v>7937372</v>
      </c>
      <c r="AJ26" s="10">
        <f>AH26/AI26*100</f>
        <v>2.6684175820410077</v>
      </c>
    </row>
    <row r="27" spans="1:36" ht="14.25">
      <c r="A27" s="10">
        <v>22</v>
      </c>
      <c r="B27" s="23">
        <v>38290</v>
      </c>
      <c r="C27" s="12">
        <v>600221</v>
      </c>
      <c r="D27" s="24" t="s">
        <v>84</v>
      </c>
      <c r="E27" s="10">
        <v>0.175</v>
      </c>
      <c r="F27" s="13">
        <v>89</v>
      </c>
      <c r="G27" s="10" t="s">
        <v>85</v>
      </c>
      <c r="H27" s="10">
        <v>1.7</v>
      </c>
      <c r="I27" s="13">
        <v>180</v>
      </c>
      <c r="J27" s="14">
        <v>0.1027</v>
      </c>
      <c r="K27" s="15">
        <v>25</v>
      </c>
      <c r="L27" s="14">
        <f>E27*R27/Q27</f>
        <v>0.00300209559438609</v>
      </c>
      <c r="M27" s="17">
        <v>159</v>
      </c>
      <c r="N27" s="14">
        <v>0.7176</v>
      </c>
      <c r="O27" s="15">
        <v>16</v>
      </c>
      <c r="P27" s="18">
        <v>3.84</v>
      </c>
      <c r="Q27" s="10">
        <v>2168239.25</v>
      </c>
      <c r="R27" s="10">
        <v>37195.78</v>
      </c>
      <c r="S27" s="14">
        <f>W27/R27</f>
        <v>0.40727308312932275</v>
      </c>
      <c r="T27" s="15">
        <v>152</v>
      </c>
      <c r="U27" s="22">
        <f>P27/H27</f>
        <v>2.2588235294117647</v>
      </c>
      <c r="V27" s="15">
        <v>186</v>
      </c>
      <c r="W27" s="10">
        <f>Y27+AA27+AC27</f>
        <v>15148.84</v>
      </c>
      <c r="X27" s="10">
        <f>Z27+AB27+AD27</f>
        <v>64984.96</v>
      </c>
      <c r="Y27" s="1">
        <v>5605.7</v>
      </c>
      <c r="Z27" s="1">
        <v>23632.79</v>
      </c>
      <c r="AA27" s="1">
        <v>2734.07</v>
      </c>
      <c r="AB27" s="1">
        <v>11366.5</v>
      </c>
      <c r="AC27" s="1">
        <v>6809.07</v>
      </c>
      <c r="AD27" s="1">
        <v>29985.67</v>
      </c>
      <c r="AE27" s="1">
        <v>15.07</v>
      </c>
      <c r="AF27" s="1">
        <v>7.35</v>
      </c>
      <c r="AG27" s="1">
        <v>18.31</v>
      </c>
      <c r="AH27" s="10">
        <f>P27*R27</f>
        <v>142831.7952</v>
      </c>
      <c r="AI27" s="11">
        <v>7937372</v>
      </c>
      <c r="AJ27" s="10">
        <f>AH27/AI27*100</f>
        <v>1.799484706021086</v>
      </c>
    </row>
    <row r="28" spans="1:36" s="25" customFormat="1" ht="14.25">
      <c r="A28" s="10">
        <v>23</v>
      </c>
      <c r="B28" s="26">
        <v>38286</v>
      </c>
      <c r="C28" s="12">
        <v>600261</v>
      </c>
      <c r="D28" s="10" t="s">
        <v>86</v>
      </c>
      <c r="E28" s="10">
        <v>0.367</v>
      </c>
      <c r="F28" s="13">
        <v>9</v>
      </c>
      <c r="G28" s="10" t="s">
        <v>87</v>
      </c>
      <c r="H28" s="10">
        <v>5.36</v>
      </c>
      <c r="I28" s="13">
        <v>5</v>
      </c>
      <c r="J28" s="14">
        <v>0.0684</v>
      </c>
      <c r="K28" s="15">
        <v>26</v>
      </c>
      <c r="L28" s="16">
        <f>E28*R28/Q28</f>
        <v>0.012770692131496373</v>
      </c>
      <c r="M28" s="17">
        <v>21</v>
      </c>
      <c r="N28" s="16">
        <v>0.4321</v>
      </c>
      <c r="O28" s="15">
        <v>15</v>
      </c>
      <c r="P28" s="22">
        <v>9.15</v>
      </c>
      <c r="Q28" s="10">
        <v>114950.7</v>
      </c>
      <c r="R28" s="10">
        <v>4000</v>
      </c>
      <c r="S28" s="14">
        <f>W28/R28</f>
        <v>0.32388</v>
      </c>
      <c r="T28" s="15">
        <v>43</v>
      </c>
      <c r="U28" s="10">
        <f>P28/H28</f>
        <v>1.7070895522388059</v>
      </c>
      <c r="V28" s="15">
        <v>10</v>
      </c>
      <c r="W28" s="10">
        <f>Y28+AA28+AC28</f>
        <v>1295.52</v>
      </c>
      <c r="X28" s="10">
        <f>Z28+AB28+AD28</f>
        <v>11019.74</v>
      </c>
      <c r="Y28" s="1">
        <v>415.04</v>
      </c>
      <c r="Z28" s="1">
        <v>3464.84</v>
      </c>
      <c r="AA28" s="1">
        <v>253.23</v>
      </c>
      <c r="AB28" s="1">
        <v>2057.32</v>
      </c>
      <c r="AC28" s="1">
        <v>627.25</v>
      </c>
      <c r="AD28" s="1">
        <v>5497.58</v>
      </c>
      <c r="AE28" s="1">
        <v>10.38</v>
      </c>
      <c r="AF28" s="1">
        <v>6.33</v>
      </c>
      <c r="AG28" s="1">
        <v>15.68</v>
      </c>
      <c r="AH28" s="10">
        <f>P28*R28</f>
        <v>36600</v>
      </c>
      <c r="AI28" s="11">
        <v>7937372</v>
      </c>
      <c r="AJ28" s="10">
        <f>AH28/AI28*100</f>
        <v>0.4611097980540662</v>
      </c>
    </row>
    <row r="29" spans="1:36" ht="14.25">
      <c r="A29" s="10">
        <v>24</v>
      </c>
      <c r="B29" s="26">
        <v>38283</v>
      </c>
      <c r="C29" s="12">
        <v>600311</v>
      </c>
      <c r="D29" s="10" t="s">
        <v>88</v>
      </c>
      <c r="E29" s="10">
        <v>0.27</v>
      </c>
      <c r="F29" s="13">
        <v>19</v>
      </c>
      <c r="G29" s="10">
        <v>0.28</v>
      </c>
      <c r="H29" s="10">
        <v>5.52</v>
      </c>
      <c r="I29" s="13">
        <v>4</v>
      </c>
      <c r="J29" s="14">
        <v>0.0488</v>
      </c>
      <c r="K29" s="15">
        <v>34</v>
      </c>
      <c r="L29" s="16">
        <f>E29*R29/Q29</f>
        <v>0.014517353446140786</v>
      </c>
      <c r="M29" s="15">
        <v>18</v>
      </c>
      <c r="N29" s="14">
        <v>-0.0003</v>
      </c>
      <c r="O29" s="15">
        <v>42</v>
      </c>
      <c r="P29" s="22">
        <v>6.68</v>
      </c>
      <c r="Q29" s="10">
        <v>148787.45</v>
      </c>
      <c r="R29" s="10">
        <v>8000</v>
      </c>
      <c r="S29" s="14">
        <f>W29/R29</f>
        <v>0.4537675</v>
      </c>
      <c r="T29" s="15">
        <v>29</v>
      </c>
      <c r="U29" s="10">
        <f>P29/H29</f>
        <v>1.210144927536232</v>
      </c>
      <c r="V29" s="15">
        <v>5</v>
      </c>
      <c r="W29" s="10">
        <f>Y29+AA29+AC29</f>
        <v>3630.14</v>
      </c>
      <c r="X29" s="10">
        <f>Z29+AB29+AD29</f>
        <v>25319.27</v>
      </c>
      <c r="Y29" s="1">
        <v>1074.97</v>
      </c>
      <c r="Z29" s="1">
        <v>7536.56</v>
      </c>
      <c r="AA29" s="1">
        <v>583.32</v>
      </c>
      <c r="AB29" s="1">
        <v>3880.82</v>
      </c>
      <c r="AC29" s="1">
        <v>1971.85</v>
      </c>
      <c r="AD29" s="1">
        <v>13901.89</v>
      </c>
      <c r="AE29" s="1">
        <v>13.44</v>
      </c>
      <c r="AF29" s="1">
        <v>7.29</v>
      </c>
      <c r="AG29" s="1">
        <v>24.65</v>
      </c>
      <c r="AH29" s="10">
        <f>P29*R29</f>
        <v>53440</v>
      </c>
      <c r="AI29" s="11">
        <v>7937372</v>
      </c>
      <c r="AJ29" s="10">
        <f>AH29/AI29*100</f>
        <v>0.6732706996723853</v>
      </c>
    </row>
    <row r="30" spans="1:36" ht="14.25">
      <c r="A30" s="10">
        <v>25</v>
      </c>
      <c r="B30" s="23">
        <v>38288</v>
      </c>
      <c r="C30" s="12">
        <v>600380</v>
      </c>
      <c r="D30" s="10" t="s">
        <v>89</v>
      </c>
      <c r="E30" s="10">
        <v>0.196</v>
      </c>
      <c r="F30" s="13">
        <v>27</v>
      </c>
      <c r="G30" s="10" t="s">
        <v>90</v>
      </c>
      <c r="H30" s="10">
        <v>3.4671</v>
      </c>
      <c r="I30" s="13">
        <v>21</v>
      </c>
      <c r="J30" s="14">
        <v>0.0561</v>
      </c>
      <c r="K30" s="15">
        <v>30</v>
      </c>
      <c r="L30" s="16">
        <f>E30*R30/Q30</f>
        <v>0.007262198122692379</v>
      </c>
      <c r="M30" s="17">
        <v>35</v>
      </c>
      <c r="N30" s="14">
        <v>0.5577</v>
      </c>
      <c r="O30" s="15">
        <v>11</v>
      </c>
      <c r="P30" s="22">
        <v>7.78</v>
      </c>
      <c r="Q30" s="10">
        <v>425077.91</v>
      </c>
      <c r="R30" s="10">
        <v>15750</v>
      </c>
      <c r="S30" s="14">
        <f>W30/R30</f>
        <v>0.25573015873015875</v>
      </c>
      <c r="T30" s="15">
        <v>47</v>
      </c>
      <c r="U30" s="22">
        <f>P30/H30</f>
        <v>2.2439502754463385</v>
      </c>
      <c r="V30" s="15">
        <v>28</v>
      </c>
      <c r="W30" s="10">
        <f>Y30+AA30+AC30</f>
        <v>4027.75</v>
      </c>
      <c r="X30" s="10">
        <f>Z30+AB30+AD30</f>
        <v>32958.18</v>
      </c>
      <c r="Y30" s="1">
        <v>414.67</v>
      </c>
      <c r="Z30" s="1">
        <v>3281.37</v>
      </c>
      <c r="AA30" s="1">
        <v>623.88</v>
      </c>
      <c r="AB30" s="1">
        <v>4770.59</v>
      </c>
      <c r="AC30" s="1">
        <v>2989.2</v>
      </c>
      <c r="AD30" s="1">
        <v>24906.22</v>
      </c>
      <c r="AE30" s="1">
        <v>2.63</v>
      </c>
      <c r="AF30" s="1">
        <v>3.96</v>
      </c>
      <c r="AG30" s="1">
        <v>18.98</v>
      </c>
      <c r="AH30" s="10">
        <f>P30*R30</f>
        <v>122535</v>
      </c>
      <c r="AI30" s="11">
        <v>7937372</v>
      </c>
      <c r="AJ30" s="10">
        <f>AH30/AI30*100</f>
        <v>1.543772926353962</v>
      </c>
    </row>
    <row r="31" spans="1:36" ht="14.25">
      <c r="A31" s="10">
        <v>26</v>
      </c>
      <c r="B31" s="23">
        <v>38288</v>
      </c>
      <c r="C31" s="12">
        <v>600388</v>
      </c>
      <c r="D31" s="10" t="s">
        <v>91</v>
      </c>
      <c r="E31" s="10">
        <v>0.177</v>
      </c>
      <c r="F31" s="13">
        <v>29</v>
      </c>
      <c r="G31" s="10" t="s">
        <v>92</v>
      </c>
      <c r="H31" s="10">
        <v>4.127</v>
      </c>
      <c r="I31" s="13">
        <v>14</v>
      </c>
      <c r="J31" s="14">
        <v>0.0428</v>
      </c>
      <c r="K31" s="15">
        <v>36</v>
      </c>
      <c r="L31" s="16">
        <f>E31*R31/Q31</f>
        <v>0.0055953626334825915</v>
      </c>
      <c r="M31" s="17">
        <v>37</v>
      </c>
      <c r="N31" s="14">
        <v>0.6091</v>
      </c>
      <c r="O31" s="15">
        <v>8</v>
      </c>
      <c r="P31" s="22">
        <v>8.06</v>
      </c>
      <c r="Q31" s="10">
        <v>205616.7</v>
      </c>
      <c r="R31" s="10">
        <v>6500</v>
      </c>
      <c r="S31" s="14">
        <f>W31/R31</f>
        <v>0.18436615384615387</v>
      </c>
      <c r="T31" s="15">
        <v>50</v>
      </c>
      <c r="U31" s="22">
        <f>P31/H31</f>
        <v>1.952992488490429</v>
      </c>
      <c r="V31" s="15">
        <v>20</v>
      </c>
      <c r="W31" s="10">
        <f>Y31+AA31+AC31</f>
        <v>1198.38</v>
      </c>
      <c r="X31" s="10">
        <f>Z31+AB31+AD31</f>
        <v>10441.699999999999</v>
      </c>
      <c r="Y31" s="1">
        <v>350.98</v>
      </c>
      <c r="Z31" s="1">
        <v>3337.91</v>
      </c>
      <c r="AA31" s="1">
        <v>346.6</v>
      </c>
      <c r="AB31" s="1">
        <v>2816.56</v>
      </c>
      <c r="AC31" s="1">
        <v>500.8</v>
      </c>
      <c r="AD31" s="1">
        <v>4287.23</v>
      </c>
      <c r="AE31" s="1">
        <v>5.4</v>
      </c>
      <c r="AF31" s="1">
        <v>5.33</v>
      </c>
      <c r="AG31" s="1">
        <v>7.7</v>
      </c>
      <c r="AH31" s="10">
        <f>P31*R31</f>
        <v>52390</v>
      </c>
      <c r="AI31" s="11">
        <v>7937372</v>
      </c>
      <c r="AJ31" s="10">
        <f>AH31/AI31*100</f>
        <v>0.6600421398921457</v>
      </c>
    </row>
    <row r="32" spans="1:36" ht="14.25">
      <c r="A32" s="10">
        <v>27</v>
      </c>
      <c r="B32" s="26">
        <v>38280</v>
      </c>
      <c r="C32" s="12">
        <v>600400</v>
      </c>
      <c r="D32" s="10" t="s">
        <v>93</v>
      </c>
      <c r="E32" s="10">
        <v>0.37</v>
      </c>
      <c r="F32" s="13">
        <v>26</v>
      </c>
      <c r="G32" s="10">
        <v>0.43</v>
      </c>
      <c r="H32" s="10">
        <v>4.85</v>
      </c>
      <c r="I32" s="13">
        <v>28</v>
      </c>
      <c r="J32" s="14">
        <v>0.0771</v>
      </c>
      <c r="K32" s="15">
        <v>57</v>
      </c>
      <c r="L32" s="16">
        <f>E32*R32/Q32</f>
        <v>0.015762954871304705</v>
      </c>
      <c r="M32" s="17">
        <v>39</v>
      </c>
      <c r="N32" s="14">
        <v>0.1901</v>
      </c>
      <c r="O32" s="15">
        <v>95</v>
      </c>
      <c r="P32" s="22">
        <v>7.08</v>
      </c>
      <c r="Q32" s="10">
        <v>201396.25</v>
      </c>
      <c r="R32" s="10">
        <v>8580</v>
      </c>
      <c r="S32" s="14">
        <f>W32/R32</f>
        <v>0.9530897435897436</v>
      </c>
      <c r="T32" s="15">
        <v>65</v>
      </c>
      <c r="U32" s="10">
        <f>P32/H32</f>
        <v>1.4597938144329898</v>
      </c>
      <c r="V32" s="15">
        <v>52</v>
      </c>
      <c r="W32" s="10">
        <f>Y32+AA32+AC32</f>
        <v>8177.51</v>
      </c>
      <c r="X32" s="10">
        <f>Z32+AB32+AD32</f>
        <v>77367.3</v>
      </c>
      <c r="Y32" s="1">
        <v>526.77</v>
      </c>
      <c r="Z32" s="1">
        <v>4837.92</v>
      </c>
      <c r="AA32" s="1">
        <v>885.4</v>
      </c>
      <c r="AB32" s="1">
        <v>8453.85</v>
      </c>
      <c r="AC32" s="1">
        <v>6765.34</v>
      </c>
      <c r="AD32" s="1">
        <v>64075.53</v>
      </c>
      <c r="AE32" s="1">
        <v>10.54</v>
      </c>
      <c r="AF32" s="1">
        <v>17.71</v>
      </c>
      <c r="AG32" s="1">
        <v>89.19</v>
      </c>
      <c r="AH32" s="10">
        <f>P32*R32</f>
        <v>60746.4</v>
      </c>
      <c r="AI32" s="11">
        <v>7937372</v>
      </c>
      <c r="AJ32" s="10">
        <f>AH32/AI32*100</f>
        <v>0.7653213179374735</v>
      </c>
    </row>
    <row r="33" spans="1:36" ht="14.25">
      <c r="A33" s="10">
        <v>28</v>
      </c>
      <c r="B33" s="26">
        <v>38285</v>
      </c>
      <c r="C33" s="12">
        <v>600408</v>
      </c>
      <c r="D33" s="10" t="s">
        <v>94</v>
      </c>
      <c r="E33" s="10">
        <v>0.35</v>
      </c>
      <c r="F33" s="13">
        <v>11</v>
      </c>
      <c r="G33" s="10">
        <v>0.31</v>
      </c>
      <c r="H33" s="10">
        <v>2.13</v>
      </c>
      <c r="I33" s="13">
        <v>41</v>
      </c>
      <c r="J33" s="14">
        <v>0.1645</v>
      </c>
      <c r="K33" s="15">
        <v>5</v>
      </c>
      <c r="L33" s="16">
        <f>E33*R33/Q33</f>
        <v>0.015147385699427716</v>
      </c>
      <c r="M33" s="15">
        <v>16</v>
      </c>
      <c r="N33" s="14">
        <v>0.6437</v>
      </c>
      <c r="O33" s="15">
        <v>6</v>
      </c>
      <c r="P33" s="22">
        <v>7.01</v>
      </c>
      <c r="Q33" s="10">
        <v>274964.94</v>
      </c>
      <c r="R33" s="10">
        <v>11900</v>
      </c>
      <c r="S33" s="14">
        <f>W33/R33</f>
        <v>3.890967226890756</v>
      </c>
      <c r="T33" s="15">
        <v>1</v>
      </c>
      <c r="U33" s="10">
        <f>P33/H33</f>
        <v>3.291079812206573</v>
      </c>
      <c r="V33" s="15">
        <v>42</v>
      </c>
      <c r="W33" s="10">
        <f>Y33+AA33+AC33</f>
        <v>46302.509999999995</v>
      </c>
      <c r="X33" s="10">
        <f>Z33+AB33+AD33</f>
        <v>367194.14</v>
      </c>
      <c r="Y33" s="1">
        <v>20182.73</v>
      </c>
      <c r="Z33" s="1">
        <v>173546.43</v>
      </c>
      <c r="AA33" s="1">
        <v>10486.19</v>
      </c>
      <c r="AB33" s="1">
        <v>70388.63</v>
      </c>
      <c r="AC33" s="1">
        <v>15633.59</v>
      </c>
      <c r="AD33" s="1">
        <v>123259.08</v>
      </c>
      <c r="AE33" s="1">
        <v>215.32</v>
      </c>
      <c r="AF33" s="1">
        <v>88.12</v>
      </c>
      <c r="AG33" s="1">
        <v>131.37</v>
      </c>
      <c r="AH33" s="10">
        <f>P33*R33</f>
        <v>83419</v>
      </c>
      <c r="AI33" s="11">
        <v>7937372</v>
      </c>
      <c r="AJ33" s="10">
        <f>AH33/AI33*100</f>
        <v>1.0509649793407692</v>
      </c>
    </row>
    <row r="34" spans="1:36" ht="14.25">
      <c r="A34" s="10">
        <v>29</v>
      </c>
      <c r="B34" s="23">
        <v>38289</v>
      </c>
      <c r="C34" s="12">
        <v>600410</v>
      </c>
      <c r="D34" s="10" t="s">
        <v>95</v>
      </c>
      <c r="E34" s="10">
        <v>0.61</v>
      </c>
      <c r="F34" s="13">
        <v>4</v>
      </c>
      <c r="G34" s="10" t="s">
        <v>96</v>
      </c>
      <c r="H34" s="10">
        <v>6.375</v>
      </c>
      <c r="I34" s="13">
        <v>10</v>
      </c>
      <c r="J34" s="14">
        <v>0.0958</v>
      </c>
      <c r="K34" s="15">
        <v>29</v>
      </c>
      <c r="L34" s="14">
        <f>E34*R34/Q34</f>
        <v>0.016501071724320294</v>
      </c>
      <c r="M34" s="15">
        <v>28</v>
      </c>
      <c r="N34" s="4"/>
      <c r="O34" s="15">
        <v>195</v>
      </c>
      <c r="P34" s="22">
        <v>19.3</v>
      </c>
      <c r="Q34" s="10">
        <v>88721.51</v>
      </c>
      <c r="R34" s="1">
        <v>2400</v>
      </c>
      <c r="S34" s="4">
        <f>W34/R34</f>
        <v>1.4738625</v>
      </c>
      <c r="T34" s="15">
        <v>49</v>
      </c>
      <c r="U34" s="3">
        <f>P34/H34</f>
        <v>3.0274509803921568</v>
      </c>
      <c r="V34" s="15">
        <v>131</v>
      </c>
      <c r="W34" s="1">
        <f>Y34+AA34+AC34</f>
        <v>3537.27</v>
      </c>
      <c r="X34" s="1">
        <f>Z34+AB34+AD34</f>
        <v>60973.85</v>
      </c>
      <c r="Y34" s="1">
        <v>1025.78</v>
      </c>
      <c r="Z34" s="1">
        <v>18334.01</v>
      </c>
      <c r="AA34" s="1">
        <v>930.73</v>
      </c>
      <c r="AB34" s="1">
        <v>15000.23</v>
      </c>
      <c r="AC34" s="1">
        <v>1580.76</v>
      </c>
      <c r="AD34" s="1">
        <v>27639.61</v>
      </c>
      <c r="AE34" s="1">
        <v>42.74</v>
      </c>
      <c r="AF34" s="1">
        <v>38.78</v>
      </c>
      <c r="AG34" s="1">
        <v>65.87</v>
      </c>
      <c r="AH34" s="10">
        <f>P34*R34</f>
        <v>46320</v>
      </c>
      <c r="AI34" s="11">
        <v>7937372</v>
      </c>
      <c r="AJ34" s="10">
        <f>AH34/AI34*100</f>
        <v>0.5835684657339986</v>
      </c>
    </row>
    <row r="35" spans="1:36" ht="14.25">
      <c r="A35" s="10">
        <v>30</v>
      </c>
      <c r="B35" s="26">
        <v>38282</v>
      </c>
      <c r="C35" s="12">
        <v>600438</v>
      </c>
      <c r="D35" s="10" t="s">
        <v>97</v>
      </c>
      <c r="E35" s="10">
        <v>0.325</v>
      </c>
      <c r="F35" s="13">
        <v>37</v>
      </c>
      <c r="G35" s="10">
        <v>0.387</v>
      </c>
      <c r="H35" s="10">
        <v>3.64</v>
      </c>
      <c r="I35" s="13">
        <v>76</v>
      </c>
      <c r="J35" s="14">
        <v>0.0893</v>
      </c>
      <c r="K35" s="15">
        <v>37</v>
      </c>
      <c r="L35" s="16">
        <f>E35*R35/Q35</f>
        <v>0.016190864217683596</v>
      </c>
      <c r="M35" s="17">
        <v>31</v>
      </c>
      <c r="N35" s="14"/>
      <c r="O35" s="15">
        <v>197</v>
      </c>
      <c r="P35" s="22">
        <v>7.89</v>
      </c>
      <c r="Q35" s="10">
        <v>120438.29</v>
      </c>
      <c r="R35" s="10">
        <v>6000</v>
      </c>
      <c r="S35" s="14">
        <f>W35/R35</f>
        <v>0.7645866666666667</v>
      </c>
      <c r="T35" s="15">
        <v>83</v>
      </c>
      <c r="U35" s="10">
        <f>P35/H35</f>
        <v>2.1675824175824174</v>
      </c>
      <c r="V35" s="15">
        <v>71</v>
      </c>
      <c r="W35" s="10">
        <f>Y35+AA35+AC35</f>
        <v>4587.52</v>
      </c>
      <c r="X35" s="10">
        <f>Z35+AB35+AD35</f>
        <v>34347.56</v>
      </c>
      <c r="Y35" s="1">
        <v>1509.13</v>
      </c>
      <c r="Z35" s="1">
        <v>11150.47</v>
      </c>
      <c r="AA35" s="1">
        <v>751.04</v>
      </c>
      <c r="AB35" s="1">
        <v>5086.15</v>
      </c>
      <c r="AC35" s="1">
        <v>2327.35</v>
      </c>
      <c r="AD35" s="1">
        <v>18110.94</v>
      </c>
      <c r="AE35" s="1">
        <v>25.15</v>
      </c>
      <c r="AF35" s="1">
        <v>12.52</v>
      </c>
      <c r="AG35" s="1">
        <v>38.79</v>
      </c>
      <c r="AH35" s="10">
        <f>P35*R35</f>
        <v>47340</v>
      </c>
      <c r="AI35" s="11">
        <v>7937372</v>
      </c>
      <c r="AJ35" s="10">
        <f>AH35/AI35*100</f>
        <v>0.5964190666633742</v>
      </c>
    </row>
    <row r="36" spans="1:36" ht="14.25">
      <c r="A36" s="10">
        <v>31</v>
      </c>
      <c r="B36" s="26">
        <v>38283</v>
      </c>
      <c r="C36" s="12">
        <v>600460</v>
      </c>
      <c r="D36" s="10" t="s">
        <v>98</v>
      </c>
      <c r="E36" s="10">
        <v>0.296</v>
      </c>
      <c r="F36" s="13">
        <v>16</v>
      </c>
      <c r="G36" s="10">
        <v>0.6</v>
      </c>
      <c r="H36" s="10">
        <v>2.73</v>
      </c>
      <c r="I36" s="13">
        <v>30</v>
      </c>
      <c r="J36" s="14">
        <v>0.1084</v>
      </c>
      <c r="K36" s="15">
        <v>11</v>
      </c>
      <c r="L36" s="16">
        <f>E36*R36/Q36</f>
        <v>0.016008043958887448</v>
      </c>
      <c r="M36" s="15">
        <v>12</v>
      </c>
      <c r="N36" s="14">
        <v>0.3519</v>
      </c>
      <c r="O36" s="15">
        <v>19</v>
      </c>
      <c r="P36" s="22">
        <v>11.9</v>
      </c>
      <c r="Q36" s="10">
        <v>96151.66</v>
      </c>
      <c r="R36" s="10">
        <v>5200</v>
      </c>
      <c r="S36" s="14">
        <f>W36/R36</f>
        <v>0.9184865384615383</v>
      </c>
      <c r="T36" s="15">
        <v>12</v>
      </c>
      <c r="U36" s="10">
        <f>P36/H36</f>
        <v>4.3589743589743595</v>
      </c>
      <c r="V36" s="15">
        <v>51</v>
      </c>
      <c r="W36" s="10">
        <f>Y36+AA36+AC36</f>
        <v>4776.129999999999</v>
      </c>
      <c r="X36" s="10">
        <f>Z36+AB36+AD36</f>
        <v>80853.39</v>
      </c>
      <c r="Y36" s="1">
        <v>1449.37</v>
      </c>
      <c r="Z36" s="1">
        <v>26578.96</v>
      </c>
      <c r="AA36" s="1">
        <v>1602.32</v>
      </c>
      <c r="AB36" s="1">
        <v>25684.37</v>
      </c>
      <c r="AC36" s="1">
        <v>1724.44</v>
      </c>
      <c r="AD36" s="1">
        <v>28590.06</v>
      </c>
      <c r="AE36" s="1">
        <v>27.87</v>
      </c>
      <c r="AF36" s="1">
        <v>30.81</v>
      </c>
      <c r="AG36" s="1">
        <v>33.16</v>
      </c>
      <c r="AH36" s="10">
        <f>P36*R36</f>
        <v>61880</v>
      </c>
      <c r="AI36" s="11">
        <v>7937372</v>
      </c>
      <c r="AJ36" s="10">
        <f>AH36/AI36*100</f>
        <v>0.7796031230487874</v>
      </c>
    </row>
    <row r="37" spans="1:36" ht="14.25">
      <c r="A37" s="10">
        <v>32</v>
      </c>
      <c r="B37" s="26">
        <v>38283</v>
      </c>
      <c r="C37" s="12">
        <v>600481</v>
      </c>
      <c r="D37" s="10" t="s">
        <v>99</v>
      </c>
      <c r="E37" s="10">
        <v>0.28</v>
      </c>
      <c r="F37" s="13">
        <v>17</v>
      </c>
      <c r="G37" s="10">
        <v>0.35</v>
      </c>
      <c r="H37" s="10">
        <v>3</v>
      </c>
      <c r="I37" s="13">
        <v>26</v>
      </c>
      <c r="J37" s="14">
        <v>0.0939</v>
      </c>
      <c r="K37" s="15">
        <v>12</v>
      </c>
      <c r="L37" s="16">
        <f>E37*R37/Q37</f>
        <v>0.018481896981906224</v>
      </c>
      <c r="M37" s="17">
        <v>9</v>
      </c>
      <c r="N37" s="14">
        <v>0.0676</v>
      </c>
      <c r="O37" s="15">
        <v>37</v>
      </c>
      <c r="P37" s="22">
        <v>6.13</v>
      </c>
      <c r="Q37" s="10">
        <v>121199.68</v>
      </c>
      <c r="R37" s="10">
        <v>8000</v>
      </c>
      <c r="S37" s="14">
        <f>W37/R37</f>
        <v>0.355005</v>
      </c>
      <c r="T37" s="15">
        <v>39</v>
      </c>
      <c r="U37" s="10">
        <f>P37/H37</f>
        <v>2.0433333333333334</v>
      </c>
      <c r="V37" s="15">
        <v>27</v>
      </c>
      <c r="W37" s="10">
        <f>Y37+AA37+AC37</f>
        <v>2840.04</v>
      </c>
      <c r="X37" s="10">
        <f>Z37+AB37+AD37</f>
        <v>20825.16</v>
      </c>
      <c r="Y37" s="1">
        <v>739.92</v>
      </c>
      <c r="Z37" s="1">
        <v>5420.12</v>
      </c>
      <c r="AA37" s="1">
        <v>456.51</v>
      </c>
      <c r="AB37" s="1">
        <v>3224.29</v>
      </c>
      <c r="AC37" s="1">
        <v>1643.61</v>
      </c>
      <c r="AD37" s="1">
        <v>12180.75</v>
      </c>
      <c r="AE37" s="1">
        <v>9.25</v>
      </c>
      <c r="AF37" s="1">
        <v>5.71</v>
      </c>
      <c r="AG37" s="1">
        <v>20.55</v>
      </c>
      <c r="AH37" s="10">
        <f>P37*R37</f>
        <v>49040</v>
      </c>
      <c r="AI37" s="11">
        <v>7937372</v>
      </c>
      <c r="AJ37" s="10">
        <f>AH37/AI37*100</f>
        <v>0.6178367348790003</v>
      </c>
    </row>
    <row r="38" spans="1:36" ht="14.25">
      <c r="A38" s="10">
        <v>33</v>
      </c>
      <c r="B38" s="26">
        <v>38285</v>
      </c>
      <c r="C38" s="12">
        <v>600512</v>
      </c>
      <c r="D38" s="10" t="s">
        <v>100</v>
      </c>
      <c r="E38" s="10">
        <v>0.23</v>
      </c>
      <c r="F38" s="13">
        <v>23</v>
      </c>
      <c r="G38" s="10">
        <v>0.27</v>
      </c>
      <c r="H38" s="10">
        <v>3.09</v>
      </c>
      <c r="I38" s="13">
        <v>24</v>
      </c>
      <c r="J38" s="14">
        <v>0.0737</v>
      </c>
      <c r="K38" s="15">
        <v>20</v>
      </c>
      <c r="L38" s="16">
        <f>E38*R38/Q38</f>
        <v>0.015240587584288456</v>
      </c>
      <c r="M38" s="17">
        <v>15</v>
      </c>
      <c r="N38" s="14">
        <v>0.0747</v>
      </c>
      <c r="O38" s="15">
        <v>36</v>
      </c>
      <c r="P38" s="22">
        <v>5.65</v>
      </c>
      <c r="Q38" s="10">
        <v>90547.69</v>
      </c>
      <c r="R38" s="10">
        <v>6000</v>
      </c>
      <c r="S38" s="14">
        <f>W38/R38</f>
        <v>0.28971</v>
      </c>
      <c r="T38" s="15">
        <v>44</v>
      </c>
      <c r="U38" s="10">
        <f>P38/H38</f>
        <v>1.8284789644012946</v>
      </c>
      <c r="V38" s="15">
        <v>17</v>
      </c>
      <c r="W38" s="10">
        <f>Y38+AA38+AC38</f>
        <v>1738.26</v>
      </c>
      <c r="X38" s="10">
        <f>Z38+AB38+AD38</f>
        <v>10815.619999999999</v>
      </c>
      <c r="Y38" s="1">
        <v>576.28</v>
      </c>
      <c r="Z38" s="1">
        <v>3707.48</v>
      </c>
      <c r="AA38" s="1">
        <v>327.25</v>
      </c>
      <c r="AB38" s="1">
        <v>1951.85</v>
      </c>
      <c r="AC38" s="1">
        <v>834.73</v>
      </c>
      <c r="AD38" s="1">
        <v>5156.29</v>
      </c>
      <c r="AE38" s="1">
        <v>9.6</v>
      </c>
      <c r="AF38" s="1">
        <v>5.45</v>
      </c>
      <c r="AG38" s="1">
        <v>13.91</v>
      </c>
      <c r="AH38" s="10">
        <f>P38*R38</f>
        <v>33900</v>
      </c>
      <c r="AI38" s="11">
        <v>7937372</v>
      </c>
      <c r="AJ38" s="10">
        <f>AH38/AI38*100</f>
        <v>0.42709350147630726</v>
      </c>
    </row>
    <row r="39" spans="1:36" ht="14.25">
      <c r="A39" s="10">
        <v>34</v>
      </c>
      <c r="B39" s="26">
        <v>38282</v>
      </c>
      <c r="C39" s="12">
        <v>600521</v>
      </c>
      <c r="D39" s="10" t="s">
        <v>101</v>
      </c>
      <c r="E39" s="10">
        <v>0.555</v>
      </c>
      <c r="F39" s="13">
        <v>3</v>
      </c>
      <c r="G39" s="10">
        <v>0.79</v>
      </c>
      <c r="H39" s="10">
        <v>4.25</v>
      </c>
      <c r="I39" s="13">
        <v>12</v>
      </c>
      <c r="J39" s="14">
        <v>0.1306</v>
      </c>
      <c r="K39" s="15">
        <v>9</v>
      </c>
      <c r="L39" s="16">
        <f>E39*R39/Q39</f>
        <v>0.0423107105452473</v>
      </c>
      <c r="M39" s="17">
        <v>3</v>
      </c>
      <c r="N39" s="14">
        <v>0.4415</v>
      </c>
      <c r="O39" s="15">
        <v>13</v>
      </c>
      <c r="P39" s="22">
        <v>18.99</v>
      </c>
      <c r="Q39" s="10">
        <v>82638.65</v>
      </c>
      <c r="R39" s="10">
        <v>6300</v>
      </c>
      <c r="S39" s="14">
        <f>W39/R39</f>
        <v>0.3424380952380952</v>
      </c>
      <c r="T39" s="15">
        <v>41</v>
      </c>
      <c r="U39" s="10">
        <f>P39/H39</f>
        <v>4.468235294117647</v>
      </c>
      <c r="V39" s="15">
        <v>44</v>
      </c>
      <c r="W39" s="10">
        <f>Y39+AA39+AC39</f>
        <v>2157.3599999999997</v>
      </c>
      <c r="X39" s="10">
        <f>Z39+AB39+AD39</f>
        <v>32712.52</v>
      </c>
      <c r="Y39" s="1">
        <v>648.79</v>
      </c>
      <c r="Z39" s="1">
        <v>9468.66</v>
      </c>
      <c r="AA39" s="1">
        <v>446.6</v>
      </c>
      <c r="AB39" s="1">
        <v>6625.14</v>
      </c>
      <c r="AC39" s="1">
        <v>1061.97</v>
      </c>
      <c r="AD39" s="1">
        <v>16618.72</v>
      </c>
      <c r="AE39" s="1">
        <v>10.3</v>
      </c>
      <c r="AF39" s="1">
        <v>7.09</v>
      </c>
      <c r="AG39" s="1">
        <v>16.86</v>
      </c>
      <c r="AH39" s="10">
        <f>P39*R39</f>
        <v>119636.99999999999</v>
      </c>
      <c r="AI39" s="11">
        <v>7937372</v>
      </c>
      <c r="AJ39" s="10">
        <f>AH39/AI39*100</f>
        <v>1.5072621013605005</v>
      </c>
    </row>
    <row r="40" spans="1:36" ht="14.25">
      <c r="A40" s="10">
        <v>35</v>
      </c>
      <c r="B40" s="26">
        <v>38286</v>
      </c>
      <c r="C40" s="12">
        <v>600535</v>
      </c>
      <c r="D40" s="10" t="s">
        <v>102</v>
      </c>
      <c r="E40" s="10">
        <v>0.36</v>
      </c>
      <c r="F40" s="13">
        <v>10</v>
      </c>
      <c r="G40" s="10" t="s">
        <v>103</v>
      </c>
      <c r="H40" s="10">
        <v>3.97</v>
      </c>
      <c r="I40" s="13">
        <v>16</v>
      </c>
      <c r="J40" s="14">
        <v>0.0903</v>
      </c>
      <c r="K40" s="15">
        <v>13</v>
      </c>
      <c r="L40" s="16">
        <f>E40*R40/Q40</f>
        <v>0.012890688110660542</v>
      </c>
      <c r="M40" s="15">
        <v>20</v>
      </c>
      <c r="N40" s="16">
        <v>0.3608</v>
      </c>
      <c r="O40" s="15">
        <v>18</v>
      </c>
      <c r="P40" s="22">
        <v>11.83</v>
      </c>
      <c r="Q40" s="10">
        <v>209453.52</v>
      </c>
      <c r="R40" s="10">
        <v>7500</v>
      </c>
      <c r="S40" s="14">
        <f>W40/R40</f>
        <v>0.5228413333333334</v>
      </c>
      <c r="T40" s="15">
        <v>23</v>
      </c>
      <c r="U40" s="10">
        <f>P40/H40</f>
        <v>2.9798488664987404</v>
      </c>
      <c r="V40" s="15">
        <v>37</v>
      </c>
      <c r="W40" s="10">
        <f>Y40+AA40+AC40</f>
        <v>3921.31</v>
      </c>
      <c r="X40" s="10">
        <f>Z40+AB40+AD40</f>
        <v>40072.71</v>
      </c>
      <c r="Y40" s="1">
        <v>1184.23</v>
      </c>
      <c r="Z40" s="1">
        <v>11471.08</v>
      </c>
      <c r="AA40" s="1">
        <v>742.05</v>
      </c>
      <c r="AB40" s="1">
        <v>7139.83</v>
      </c>
      <c r="AC40" s="1">
        <v>1995.03</v>
      </c>
      <c r="AD40" s="1">
        <v>21461.8</v>
      </c>
      <c r="AE40" s="1">
        <v>15.79</v>
      </c>
      <c r="AF40" s="1">
        <v>9.89</v>
      </c>
      <c r="AG40" s="1">
        <v>26.6</v>
      </c>
      <c r="AH40" s="10">
        <f>P40*R40</f>
        <v>88725</v>
      </c>
      <c r="AI40" s="11">
        <v>7937372</v>
      </c>
      <c r="AJ40" s="10">
        <f>AH40/AI40*100</f>
        <v>1.1178133014302467</v>
      </c>
    </row>
    <row r="41" spans="1:36" ht="14.25">
      <c r="A41" s="10">
        <v>36</v>
      </c>
      <c r="B41" s="26">
        <v>38287</v>
      </c>
      <c r="C41" s="12">
        <v>600537</v>
      </c>
      <c r="D41" s="10" t="s">
        <v>104</v>
      </c>
      <c r="E41" s="10">
        <v>0.124</v>
      </c>
      <c r="F41" s="13">
        <v>117</v>
      </c>
      <c r="G41" s="10" t="s">
        <v>105</v>
      </c>
      <c r="H41" s="10">
        <v>2.09</v>
      </c>
      <c r="I41" s="13">
        <v>155</v>
      </c>
      <c r="J41" s="14">
        <v>0.0595</v>
      </c>
      <c r="K41" s="15">
        <v>93</v>
      </c>
      <c r="L41" s="16">
        <f>E41*R41/Q41</f>
        <v>0.01072770417243425</v>
      </c>
      <c r="M41" s="17">
        <v>89</v>
      </c>
      <c r="N41" s="16">
        <v>0.2087</v>
      </c>
      <c r="O41" s="15">
        <v>87</v>
      </c>
      <c r="P41" s="22">
        <v>4.42</v>
      </c>
      <c r="Q41" s="10">
        <v>80912</v>
      </c>
      <c r="R41" s="10">
        <v>7000</v>
      </c>
      <c r="S41" s="14">
        <f>W41/R41</f>
        <v>0.5226085714285714</v>
      </c>
      <c r="T41" s="15">
        <v>118</v>
      </c>
      <c r="U41" s="10">
        <f>P41/H41</f>
        <v>2.1148325358851676</v>
      </c>
      <c r="V41" s="15">
        <v>73</v>
      </c>
      <c r="W41" s="10">
        <f>Y41+AA41+AC41</f>
        <v>3658.2599999999998</v>
      </c>
      <c r="X41" s="10">
        <f>Z41+AB41+AD41</f>
        <v>17484.9</v>
      </c>
      <c r="Y41" s="25">
        <v>767.39</v>
      </c>
      <c r="Z41" s="25">
        <v>3685.88</v>
      </c>
      <c r="AA41" s="25">
        <v>538.04</v>
      </c>
      <c r="AB41" s="30">
        <v>2326.2</v>
      </c>
      <c r="AC41" s="30">
        <v>2352.83</v>
      </c>
      <c r="AD41" s="30">
        <v>11472.82</v>
      </c>
      <c r="AE41" s="30">
        <v>10.96</v>
      </c>
      <c r="AF41" s="30">
        <v>7.69</v>
      </c>
      <c r="AG41" s="30">
        <v>33.61</v>
      </c>
      <c r="AH41" s="10">
        <f>P41*R41</f>
        <v>30940</v>
      </c>
      <c r="AI41" s="11">
        <v>7937372</v>
      </c>
      <c r="AJ41" s="10">
        <f>AH41/AI41*100</f>
        <v>0.3898015615243937</v>
      </c>
    </row>
    <row r="42" spans="1:36" ht="14.25">
      <c r="A42" s="10">
        <v>37</v>
      </c>
      <c r="B42" s="26">
        <v>38286</v>
      </c>
      <c r="C42" s="12">
        <v>600571</v>
      </c>
      <c r="D42" s="10" t="s">
        <v>106</v>
      </c>
      <c r="E42" s="10">
        <v>0.193</v>
      </c>
      <c r="F42" s="13">
        <v>28</v>
      </c>
      <c r="G42" s="10" t="s">
        <v>107</v>
      </c>
      <c r="H42" s="10">
        <v>3.64</v>
      </c>
      <c r="I42" s="13">
        <v>19</v>
      </c>
      <c r="J42" s="14">
        <v>0.0529</v>
      </c>
      <c r="K42" s="15">
        <v>31</v>
      </c>
      <c r="L42" s="16">
        <f>E42*R42/Q42</f>
        <v>0.009349433565684295</v>
      </c>
      <c r="M42" s="17">
        <v>31</v>
      </c>
      <c r="N42" s="16">
        <v>0.619</v>
      </c>
      <c r="O42" s="15">
        <v>7</v>
      </c>
      <c r="P42" s="22">
        <v>10.47</v>
      </c>
      <c r="Q42" s="10">
        <v>59451.73</v>
      </c>
      <c r="R42" s="10">
        <v>2880</v>
      </c>
      <c r="S42" s="14">
        <f>W42/R42</f>
        <v>0.7530694444444445</v>
      </c>
      <c r="T42" s="15">
        <v>16</v>
      </c>
      <c r="U42" s="10">
        <f>P42/H42</f>
        <v>2.8763736263736264</v>
      </c>
      <c r="V42" s="15">
        <v>25</v>
      </c>
      <c r="W42" s="10">
        <f>Y42+AA42+AC42</f>
        <v>2168.84</v>
      </c>
      <c r="X42" s="10">
        <f>Z42+AB42+AD42</f>
        <v>19679.16</v>
      </c>
      <c r="Y42" s="1">
        <v>703.14</v>
      </c>
      <c r="Z42" s="1">
        <v>6589.25</v>
      </c>
      <c r="AA42" s="1">
        <v>512.26</v>
      </c>
      <c r="AB42" s="1">
        <v>4498.14</v>
      </c>
      <c r="AC42" s="1">
        <v>953.44</v>
      </c>
      <c r="AD42" s="1">
        <v>8591.77</v>
      </c>
      <c r="AE42" s="1">
        <v>24.41</v>
      </c>
      <c r="AF42" s="1">
        <v>17.79</v>
      </c>
      <c r="AG42" s="1">
        <v>33.11</v>
      </c>
      <c r="AH42" s="10">
        <f>P42*R42</f>
        <v>30153.600000000002</v>
      </c>
      <c r="AI42" s="11">
        <v>7937372</v>
      </c>
      <c r="AJ42" s="10">
        <f>AH42/AI42*100</f>
        <v>0.3798940001804124</v>
      </c>
    </row>
    <row r="43" spans="1:36" ht="14.25">
      <c r="A43" s="10">
        <v>38</v>
      </c>
      <c r="B43" s="23">
        <v>38288</v>
      </c>
      <c r="C43" s="12">
        <v>600588</v>
      </c>
      <c r="D43" s="10" t="s">
        <v>108</v>
      </c>
      <c r="E43" s="10">
        <v>0.446</v>
      </c>
      <c r="F43" s="13">
        <v>7</v>
      </c>
      <c r="G43" s="10" t="s">
        <v>109</v>
      </c>
      <c r="H43" s="10">
        <v>7.88</v>
      </c>
      <c r="I43" s="13">
        <v>1</v>
      </c>
      <c r="J43" s="14">
        <v>0.0567</v>
      </c>
      <c r="K43" s="15">
        <v>29</v>
      </c>
      <c r="L43" s="16">
        <f>E43*R43/Q43</f>
        <v>0.012656612374455685</v>
      </c>
      <c r="M43" s="15">
        <v>22</v>
      </c>
      <c r="N43" s="14">
        <v>0.2776</v>
      </c>
      <c r="O43" s="15">
        <v>24</v>
      </c>
      <c r="P43" s="22">
        <v>20.56</v>
      </c>
      <c r="Q43" s="10">
        <v>126858.59</v>
      </c>
      <c r="R43" s="10">
        <v>3600</v>
      </c>
      <c r="S43" s="14">
        <f>W43/R43</f>
        <v>1.6111527777777777</v>
      </c>
      <c r="T43" s="15">
        <v>7</v>
      </c>
      <c r="U43" s="22">
        <f>P43/H43</f>
        <v>2.6091370558375635</v>
      </c>
      <c r="V43" s="15">
        <v>39</v>
      </c>
      <c r="W43" s="10">
        <f>Y43+AA43+AC43</f>
        <v>5800.15</v>
      </c>
      <c r="X43" s="10">
        <f>Z43+AB43+AD43</f>
        <v>134100.57</v>
      </c>
      <c r="Y43" s="1">
        <v>880.58</v>
      </c>
      <c r="Z43" s="1">
        <v>18061.96</v>
      </c>
      <c r="AA43" s="1">
        <v>2540.73</v>
      </c>
      <c r="AB43" s="1">
        <v>58399.46</v>
      </c>
      <c r="AC43" s="1">
        <v>2378.84</v>
      </c>
      <c r="AD43" s="1">
        <v>57639.15</v>
      </c>
      <c r="AE43" s="1">
        <v>24.46</v>
      </c>
      <c r="AF43" s="1">
        <v>70.58</v>
      </c>
      <c r="AG43" s="1">
        <v>66.08</v>
      </c>
      <c r="AH43" s="10">
        <f>P43*R43</f>
        <v>74016</v>
      </c>
      <c r="AI43" s="11">
        <v>7937372</v>
      </c>
      <c r="AJ43" s="10">
        <f>AH43/AI43*100</f>
        <v>0.932500076851633</v>
      </c>
    </row>
    <row r="44" spans="1:36" ht="14.25">
      <c r="A44" s="10">
        <v>39</v>
      </c>
      <c r="B44" s="23">
        <v>38289</v>
      </c>
      <c r="C44" s="12">
        <v>600589</v>
      </c>
      <c r="D44" s="10" t="s">
        <v>110</v>
      </c>
      <c r="E44" s="10">
        <v>0.23</v>
      </c>
      <c r="F44" s="13">
        <v>22</v>
      </c>
      <c r="G44" s="10" t="s">
        <v>111</v>
      </c>
      <c r="H44" s="10">
        <v>3.24</v>
      </c>
      <c r="I44" s="13">
        <v>23</v>
      </c>
      <c r="J44" s="14">
        <v>0.0699</v>
      </c>
      <c r="K44" s="15">
        <v>24</v>
      </c>
      <c r="L44" s="14">
        <f>E44*R44/Q44</f>
        <v>0.01105229457248243</v>
      </c>
      <c r="M44" s="17">
        <v>27</v>
      </c>
      <c r="N44" s="14">
        <v>0.2949</v>
      </c>
      <c r="O44" s="15">
        <v>22</v>
      </c>
      <c r="P44" s="22">
        <v>6.2</v>
      </c>
      <c r="Q44" s="10">
        <v>99888.76</v>
      </c>
      <c r="R44" s="10">
        <v>4800</v>
      </c>
      <c r="S44" s="14">
        <f>W44/R44</f>
        <v>0.35316875000000003</v>
      </c>
      <c r="T44" s="15">
        <v>40</v>
      </c>
      <c r="U44" s="22">
        <f>P44/H44</f>
        <v>1.91358024691358</v>
      </c>
      <c r="V44" s="15">
        <v>19</v>
      </c>
      <c r="W44" s="10">
        <f>Y44+AA44+AC44</f>
        <v>1695.21</v>
      </c>
      <c r="X44" s="10">
        <f>Z44+AB44+AD44</f>
        <v>11049.02</v>
      </c>
      <c r="Y44" s="1">
        <v>428.12</v>
      </c>
      <c r="Z44" s="1">
        <v>2790.58</v>
      </c>
      <c r="AA44" s="1">
        <v>419.82</v>
      </c>
      <c r="AB44" s="1">
        <v>2665.14</v>
      </c>
      <c r="AC44" s="1">
        <v>847.27</v>
      </c>
      <c r="AD44" s="1">
        <v>5593.3</v>
      </c>
      <c r="AE44" s="1">
        <v>8.92</v>
      </c>
      <c r="AF44" s="1">
        <v>8.75</v>
      </c>
      <c r="AG44" s="1">
        <v>17.65</v>
      </c>
      <c r="AH44" s="10">
        <f>P44*R44</f>
        <v>29760</v>
      </c>
      <c r="AI44" s="11">
        <v>7937372</v>
      </c>
      <c r="AJ44" s="10">
        <f>AH44/AI44*100</f>
        <v>0.3749351800570768</v>
      </c>
    </row>
    <row r="45" spans="1:36" ht="14.25">
      <c r="A45" s="10">
        <v>40</v>
      </c>
      <c r="B45" s="23">
        <v>38289</v>
      </c>
      <c r="C45" s="12">
        <v>600594</v>
      </c>
      <c r="D45" s="10" t="s">
        <v>112</v>
      </c>
      <c r="E45" s="10">
        <v>0.32</v>
      </c>
      <c r="F45" s="13">
        <v>38</v>
      </c>
      <c r="G45" s="10" t="s">
        <v>113</v>
      </c>
      <c r="H45" s="10">
        <v>7.12</v>
      </c>
      <c r="I45" s="13">
        <v>7</v>
      </c>
      <c r="J45" s="14">
        <v>0.0448</v>
      </c>
      <c r="K45" s="15">
        <v>122</v>
      </c>
      <c r="L45" s="14">
        <f>E45*R45/Q45</f>
        <v>0.00860142797144057</v>
      </c>
      <c r="M45" s="17">
        <v>109</v>
      </c>
      <c r="N45" s="14"/>
      <c r="O45" s="15">
        <v>219</v>
      </c>
      <c r="P45" s="22">
        <v>23.17</v>
      </c>
      <c r="Q45" s="10">
        <v>74406.25</v>
      </c>
      <c r="R45" s="10">
        <v>2000</v>
      </c>
      <c r="S45" s="14">
        <f>W45/R45</f>
        <v>0.506405</v>
      </c>
      <c r="T45" s="15">
        <v>122</v>
      </c>
      <c r="U45" s="22">
        <f>P45/H45</f>
        <v>3.2542134831460676</v>
      </c>
      <c r="V45" s="15">
        <v>156</v>
      </c>
      <c r="W45" s="10">
        <f>Y45+AA45+AC45</f>
        <v>1012.8100000000001</v>
      </c>
      <c r="X45" s="10">
        <f>Z45+AB45+AD45</f>
        <v>22716.06</v>
      </c>
      <c r="Y45" s="1">
        <v>380.74</v>
      </c>
      <c r="Z45" s="1">
        <v>7982.4</v>
      </c>
      <c r="AA45" s="1">
        <v>276.97</v>
      </c>
      <c r="AB45" s="1">
        <v>6030.96</v>
      </c>
      <c r="AC45" s="1">
        <v>355.1</v>
      </c>
      <c r="AD45" s="1">
        <v>8702.7</v>
      </c>
      <c r="AE45" s="1">
        <v>19.04</v>
      </c>
      <c r="AF45" s="1">
        <v>13.85</v>
      </c>
      <c r="AG45" s="1">
        <v>17.76</v>
      </c>
      <c r="AH45" s="10">
        <f>P45*R45</f>
        <v>46340</v>
      </c>
      <c r="AI45" s="11">
        <v>7937372</v>
      </c>
      <c r="AJ45" s="10">
        <f>AH45/AI45*100</f>
        <v>0.5838204383012413</v>
      </c>
    </row>
    <row r="46" spans="1:36" ht="14.25">
      <c r="A46" s="10">
        <v>41</v>
      </c>
      <c r="B46" s="26">
        <v>38282</v>
      </c>
      <c r="C46" s="12">
        <v>600601</v>
      </c>
      <c r="D46" s="10" t="s">
        <v>114</v>
      </c>
      <c r="E46" s="10">
        <v>0.12</v>
      </c>
      <c r="F46" s="13">
        <v>36</v>
      </c>
      <c r="G46" s="10">
        <v>0.287</v>
      </c>
      <c r="H46" s="10">
        <v>1.62</v>
      </c>
      <c r="I46" s="13">
        <v>48</v>
      </c>
      <c r="J46" s="14">
        <v>0.0725</v>
      </c>
      <c r="K46" s="15">
        <v>22</v>
      </c>
      <c r="L46" s="16">
        <f>E46*R46/Q46</f>
        <v>0.03443516910466154</v>
      </c>
      <c r="M46" s="15">
        <v>4</v>
      </c>
      <c r="N46" s="14">
        <v>0.0963</v>
      </c>
      <c r="O46" s="15">
        <v>31</v>
      </c>
      <c r="P46" s="22">
        <v>5.12</v>
      </c>
      <c r="Q46" s="10">
        <v>338182.28</v>
      </c>
      <c r="R46" s="10">
        <v>97044.7</v>
      </c>
      <c r="S46" s="14">
        <f>W46/R46</f>
        <v>0.3838003517966463</v>
      </c>
      <c r="T46" s="15">
        <v>38</v>
      </c>
      <c r="U46" s="10">
        <f>P46/H46</f>
        <v>3.1604938271604937</v>
      </c>
      <c r="V46" s="15">
        <v>40</v>
      </c>
      <c r="W46" s="10">
        <f>Y46+AA46+AC46</f>
        <v>37245.79</v>
      </c>
      <c r="X46" s="10">
        <f>Z46+AB46+AD46</f>
        <v>194536.08000000002</v>
      </c>
      <c r="Y46" s="1">
        <v>4873.53</v>
      </c>
      <c r="Z46" s="1">
        <v>28116.63</v>
      </c>
      <c r="AA46" s="1">
        <v>4310.89</v>
      </c>
      <c r="AB46" s="1">
        <v>18268.83</v>
      </c>
      <c r="AC46" s="1">
        <v>28061.37</v>
      </c>
      <c r="AD46" s="1">
        <v>148150.62</v>
      </c>
      <c r="AE46" s="1">
        <v>6.48</v>
      </c>
      <c r="AF46" s="1">
        <v>4.44</v>
      </c>
      <c r="AG46" s="1">
        <v>28.92</v>
      </c>
      <c r="AH46" s="10">
        <f>P46*R46</f>
        <v>496868.864</v>
      </c>
      <c r="AI46" s="11">
        <v>7937372</v>
      </c>
      <c r="AJ46" s="10">
        <f>AH46/AI46*100</f>
        <v>6.259866162251184</v>
      </c>
    </row>
    <row r="47" spans="1:36" ht="14.25">
      <c r="A47" s="10">
        <v>42</v>
      </c>
      <c r="B47" s="26">
        <v>38280</v>
      </c>
      <c r="C47" s="12">
        <v>600660</v>
      </c>
      <c r="D47" s="10" t="s">
        <v>115</v>
      </c>
      <c r="E47" s="10">
        <v>0.31</v>
      </c>
      <c r="F47" s="13">
        <v>14</v>
      </c>
      <c r="G47" s="10">
        <v>0.64</v>
      </c>
      <c r="H47" s="10">
        <v>1.71</v>
      </c>
      <c r="I47" s="13">
        <v>47</v>
      </c>
      <c r="J47" s="14">
        <v>0.1808</v>
      </c>
      <c r="K47" s="15">
        <v>3</v>
      </c>
      <c r="L47" s="16">
        <f>E47*R47/Q47</f>
        <v>0.02544450737597018</v>
      </c>
      <c r="M47" s="15">
        <v>6</v>
      </c>
      <c r="N47" s="14">
        <v>0.4155</v>
      </c>
      <c r="O47" s="15">
        <v>16</v>
      </c>
      <c r="P47" s="22">
        <v>6.72</v>
      </c>
      <c r="Q47" s="10">
        <v>469893.44</v>
      </c>
      <c r="R47" s="10">
        <v>38568.41</v>
      </c>
      <c r="S47" s="14">
        <f>W47/R47</f>
        <v>0.8275109085388792</v>
      </c>
      <c r="T47" s="15">
        <v>14</v>
      </c>
      <c r="U47" s="10">
        <f>P47/H47</f>
        <v>3.9298245614035086</v>
      </c>
      <c r="V47" s="15">
        <v>43</v>
      </c>
      <c r="W47" s="10">
        <f>Y47+AA47+AC47</f>
        <v>31915.78</v>
      </c>
      <c r="X47" s="10">
        <f>Z47+AB47+AD47</f>
        <v>219591.61000000002</v>
      </c>
      <c r="Y47" s="1">
        <v>9158.98</v>
      </c>
      <c r="Z47" s="1">
        <v>64852.37</v>
      </c>
      <c r="AA47" s="1">
        <v>5495.52</v>
      </c>
      <c r="AB47" s="1">
        <v>37662.92</v>
      </c>
      <c r="AC47" s="1">
        <v>17261.28</v>
      </c>
      <c r="AD47" s="1">
        <v>117076.32</v>
      </c>
      <c r="AH47" s="10">
        <f>P47*R47</f>
        <v>259179.7152</v>
      </c>
      <c r="AI47" s="11">
        <v>7937372</v>
      </c>
      <c r="AJ47" s="10">
        <f>AH47/AI47*100</f>
        <v>3.2653089108082622</v>
      </c>
    </row>
    <row r="48" spans="1:36" ht="14.25">
      <c r="A48" s="10">
        <v>43</v>
      </c>
      <c r="B48" s="23">
        <v>38289</v>
      </c>
      <c r="C48" s="12">
        <v>600690</v>
      </c>
      <c r="D48" s="10" t="s">
        <v>116</v>
      </c>
      <c r="E48" s="10">
        <v>0.238</v>
      </c>
      <c r="F48" s="13">
        <v>21</v>
      </c>
      <c r="G48" s="10" t="s">
        <v>117</v>
      </c>
      <c r="H48" s="10">
        <v>4.71</v>
      </c>
      <c r="I48" s="13">
        <v>10</v>
      </c>
      <c r="J48" s="14">
        <v>0.0506</v>
      </c>
      <c r="K48" s="15">
        <v>33</v>
      </c>
      <c r="L48" s="14">
        <f>E48*R48/Q48</f>
        <v>0.022243155517625596</v>
      </c>
      <c r="M48" s="17">
        <v>7</v>
      </c>
      <c r="N48" s="14">
        <v>0.3331</v>
      </c>
      <c r="O48" s="15">
        <v>20</v>
      </c>
      <c r="P48" s="22">
        <v>5.15</v>
      </c>
      <c r="Q48" s="10">
        <v>722079.44</v>
      </c>
      <c r="R48" s="10">
        <v>67484.56</v>
      </c>
      <c r="S48" s="14">
        <f>W48/R48</f>
        <v>0.13286861468756703</v>
      </c>
      <c r="T48" s="15">
        <v>52</v>
      </c>
      <c r="U48" s="22">
        <f>P48/H48</f>
        <v>1.0934182590233545</v>
      </c>
      <c r="V48" s="15">
        <v>3</v>
      </c>
      <c r="W48" s="10">
        <f>Y48+AA48+AC48</f>
        <v>8966.579999999998</v>
      </c>
      <c r="X48" s="10">
        <f>Z48+AB48+AD48</f>
        <v>52045.58</v>
      </c>
      <c r="Y48" s="1">
        <v>2454.99</v>
      </c>
      <c r="Z48" s="1">
        <v>16198.92</v>
      </c>
      <c r="AA48" s="1">
        <v>1845.4</v>
      </c>
      <c r="AB48" s="1">
        <v>10027.79</v>
      </c>
      <c r="AC48" s="1">
        <v>4666.19</v>
      </c>
      <c r="AD48" s="1">
        <v>25818.87</v>
      </c>
      <c r="AE48" s="1">
        <v>4.17</v>
      </c>
      <c r="AF48" s="1">
        <v>2.73</v>
      </c>
      <c r="AG48" s="1">
        <v>6.91</v>
      </c>
      <c r="AH48" s="10">
        <f>P48*R48</f>
        <v>347545.484</v>
      </c>
      <c r="AI48" s="11">
        <v>7937372</v>
      </c>
      <c r="AJ48" s="10">
        <f>AH48/AI48*100</f>
        <v>4.378596391853626</v>
      </c>
    </row>
    <row r="49" spans="1:36" ht="14.25">
      <c r="A49" s="10">
        <v>44</v>
      </c>
      <c r="B49" s="23">
        <v>38290</v>
      </c>
      <c r="C49" s="12">
        <v>600770</v>
      </c>
      <c r="D49" s="24" t="s">
        <v>118</v>
      </c>
      <c r="E49" s="10">
        <v>0.056</v>
      </c>
      <c r="F49" s="13">
        <v>42</v>
      </c>
      <c r="G49" s="10" t="s">
        <v>119</v>
      </c>
      <c r="H49" s="10">
        <v>2.262</v>
      </c>
      <c r="I49" s="13">
        <v>37</v>
      </c>
      <c r="J49" s="14">
        <v>0.0247</v>
      </c>
      <c r="K49" s="15">
        <v>43</v>
      </c>
      <c r="L49" s="14">
        <f>E49*R49/Q49</f>
        <v>0.0040890076058196665</v>
      </c>
      <c r="M49" s="15">
        <v>40</v>
      </c>
      <c r="N49" s="14">
        <v>0.5938</v>
      </c>
      <c r="O49" s="15">
        <v>9</v>
      </c>
      <c r="P49" s="18">
        <v>13.71</v>
      </c>
      <c r="Q49" s="10">
        <v>135583.02</v>
      </c>
      <c r="R49" s="10">
        <v>9900</v>
      </c>
      <c r="S49" s="14">
        <f>W49/R49</f>
        <v>1.426849494949495</v>
      </c>
      <c r="T49" s="15">
        <v>9</v>
      </c>
      <c r="U49" s="22">
        <f>P49/H49</f>
        <v>6.061007957559682</v>
      </c>
      <c r="V49" s="15">
        <v>50</v>
      </c>
      <c r="W49" s="10">
        <f>Y49+AA49+AC49</f>
        <v>14125.810000000001</v>
      </c>
      <c r="X49" s="10">
        <f>Z49+AB49+AD49</f>
        <v>183658.94</v>
      </c>
      <c r="Y49" s="1">
        <v>3941.81</v>
      </c>
      <c r="Z49" s="1">
        <v>51727.4</v>
      </c>
      <c r="AA49" s="1">
        <v>2691.7</v>
      </c>
      <c r="AB49" s="1">
        <v>34470.21</v>
      </c>
      <c r="AC49" s="1">
        <v>7492.3</v>
      </c>
      <c r="AD49" s="1">
        <v>97461.33</v>
      </c>
      <c r="AE49" s="1">
        <v>39.82</v>
      </c>
      <c r="AF49" s="1">
        <v>27.19</v>
      </c>
      <c r="AG49" s="1">
        <v>75.68</v>
      </c>
      <c r="AH49" s="10">
        <f>P49*R49</f>
        <v>135729</v>
      </c>
      <c r="AI49" s="11">
        <v>7937372</v>
      </c>
      <c r="AJ49" s="10">
        <f>AH49/AI49*100</f>
        <v>1.7099992289639443</v>
      </c>
    </row>
    <row r="50" spans="1:36" ht="14.25">
      <c r="A50" s="10">
        <v>45</v>
      </c>
      <c r="B50" s="26">
        <v>38286</v>
      </c>
      <c r="C50" s="12">
        <v>600771</v>
      </c>
      <c r="D50" s="10" t="s">
        <v>120</v>
      </c>
      <c r="E50" s="10">
        <v>0.21</v>
      </c>
      <c r="F50" s="13">
        <v>25</v>
      </c>
      <c r="G50" s="10" t="s">
        <v>121</v>
      </c>
      <c r="H50" s="10">
        <v>2.36</v>
      </c>
      <c r="I50" s="13">
        <v>35</v>
      </c>
      <c r="J50" s="14">
        <v>0.0899</v>
      </c>
      <c r="K50" s="15">
        <v>14</v>
      </c>
      <c r="L50" s="16">
        <f>E50*R50/Q50</f>
        <v>0.007397556123575268</v>
      </c>
      <c r="M50" s="15">
        <v>34</v>
      </c>
      <c r="N50" s="16">
        <v>0.0795</v>
      </c>
      <c r="O50" s="15">
        <v>34</v>
      </c>
      <c r="P50" s="22">
        <v>6.1</v>
      </c>
      <c r="Q50" s="10">
        <v>140519.38</v>
      </c>
      <c r="R50" s="10">
        <v>4950</v>
      </c>
      <c r="S50" s="14">
        <f>W50/R50</f>
        <v>0.8417595959595959</v>
      </c>
      <c r="T50" s="15">
        <v>13</v>
      </c>
      <c r="U50" s="10">
        <f>P50/H50</f>
        <v>2.584745762711864</v>
      </c>
      <c r="V50" s="15">
        <v>35</v>
      </c>
      <c r="W50" s="10">
        <f>Y50+AA50+AC50</f>
        <v>4166.71</v>
      </c>
      <c r="X50" s="10">
        <f>Z50+AB50+AD50</f>
        <v>28649.33</v>
      </c>
      <c r="Y50" s="1">
        <v>1890.1</v>
      </c>
      <c r="Z50" s="1">
        <v>13557.42</v>
      </c>
      <c r="AA50" s="1">
        <v>869.93</v>
      </c>
      <c r="AB50" s="1">
        <v>5673.96</v>
      </c>
      <c r="AC50" s="1">
        <v>1406.68</v>
      </c>
      <c r="AD50" s="1">
        <v>9417.95</v>
      </c>
      <c r="AE50" s="1">
        <v>38.18</v>
      </c>
      <c r="AF50" s="1">
        <v>17.57</v>
      </c>
      <c r="AG50" s="1">
        <v>28.42</v>
      </c>
      <c r="AH50" s="10">
        <f>P50*R50</f>
        <v>30195</v>
      </c>
      <c r="AI50" s="11">
        <v>7937372</v>
      </c>
      <c r="AJ50" s="10">
        <f>AH50/AI50*100</f>
        <v>0.3804155833946047</v>
      </c>
    </row>
    <row r="51" spans="1:36" ht="15" customHeight="1">
      <c r="A51" s="10">
        <v>46</v>
      </c>
      <c r="B51" s="23">
        <v>38290</v>
      </c>
      <c r="C51" s="12">
        <v>600811</v>
      </c>
      <c r="D51" s="24" t="s">
        <v>122</v>
      </c>
      <c r="E51" s="10">
        <v>0.141</v>
      </c>
      <c r="F51" s="13">
        <v>33</v>
      </c>
      <c r="G51" s="10" t="s">
        <v>123</v>
      </c>
      <c r="H51" s="10">
        <v>4.01</v>
      </c>
      <c r="I51" s="13">
        <v>15</v>
      </c>
      <c r="J51" s="14">
        <v>0.0351</v>
      </c>
      <c r="K51" s="15">
        <v>37</v>
      </c>
      <c r="L51" s="14">
        <f>E51*R51/Q51</f>
        <v>0.011975642404690814</v>
      </c>
      <c r="M51" s="15">
        <v>24</v>
      </c>
      <c r="N51" s="14">
        <v>0.2892</v>
      </c>
      <c r="O51" s="15">
        <v>23</v>
      </c>
      <c r="P51" s="18">
        <v>3.78</v>
      </c>
      <c r="Q51" s="10">
        <v>624454.5</v>
      </c>
      <c r="R51" s="10">
        <v>53037.19</v>
      </c>
      <c r="S51" s="14">
        <f>W51/R51</f>
        <v>0.38883432549876795</v>
      </c>
      <c r="T51" s="15">
        <v>36</v>
      </c>
      <c r="U51" s="22">
        <f>P51/H51</f>
        <v>0.942643391521197</v>
      </c>
      <c r="V51" s="15">
        <v>2</v>
      </c>
      <c r="W51" s="10">
        <f>Y51+AA51+AC51</f>
        <v>20622.68</v>
      </c>
      <c r="X51" s="10">
        <f>Z51+AB51+AD51</f>
        <v>91761.44</v>
      </c>
      <c r="Y51" s="1">
        <v>5042.58</v>
      </c>
      <c r="Z51" s="1">
        <v>22867.27</v>
      </c>
      <c r="AA51" s="1">
        <v>3333.91</v>
      </c>
      <c r="AB51" s="1">
        <v>13273.22</v>
      </c>
      <c r="AC51" s="1">
        <v>12246.19</v>
      </c>
      <c r="AD51" s="1">
        <v>55620.95</v>
      </c>
      <c r="AE51" s="1">
        <v>10.27</v>
      </c>
      <c r="AF51" s="1">
        <v>6.29</v>
      </c>
      <c r="AG51" s="1">
        <v>23.09</v>
      </c>
      <c r="AH51" s="10">
        <f>P51*R51</f>
        <v>200480.5782</v>
      </c>
      <c r="AI51" s="11">
        <v>7937372</v>
      </c>
      <c r="AJ51" s="10">
        <f>AH51/AI51*100</f>
        <v>2.525780298567334</v>
      </c>
    </row>
    <row r="52" spans="1:36" ht="15" customHeight="1">
      <c r="A52" s="10">
        <v>47</v>
      </c>
      <c r="B52" s="26">
        <v>38287</v>
      </c>
      <c r="C52" s="12">
        <v>600823</v>
      </c>
      <c r="D52" s="10" t="s">
        <v>124</v>
      </c>
      <c r="E52" s="10">
        <v>0.486</v>
      </c>
      <c r="F52" s="13">
        <v>5</v>
      </c>
      <c r="G52" s="10" t="s">
        <v>125</v>
      </c>
      <c r="H52" s="10">
        <v>2.945</v>
      </c>
      <c r="I52" s="13">
        <v>27</v>
      </c>
      <c r="J52" s="14">
        <v>0.1649</v>
      </c>
      <c r="K52" s="15">
        <v>4</v>
      </c>
      <c r="L52" s="16">
        <f>E52*R52/Q52</f>
        <v>0.042496618910271414</v>
      </c>
      <c r="M52" s="17">
        <v>5</v>
      </c>
      <c r="N52" s="16">
        <v>-0.6155</v>
      </c>
      <c r="O52" s="15">
        <v>50</v>
      </c>
      <c r="P52" s="22">
        <v>6.13</v>
      </c>
      <c r="Q52" s="10">
        <v>194116.41</v>
      </c>
      <c r="R52" s="10">
        <v>16973.85</v>
      </c>
      <c r="S52" s="14">
        <f>W52/R52</f>
        <v>0.36734270657511414</v>
      </c>
      <c r="T52" s="15">
        <v>21</v>
      </c>
      <c r="U52" s="10">
        <f>P52/H52</f>
        <v>2.0814940577249574</v>
      </c>
      <c r="V52" s="15">
        <v>38</v>
      </c>
      <c r="W52" s="10">
        <f>Y52+AA52+AC52</f>
        <v>6235.22</v>
      </c>
      <c r="X52" s="10">
        <f>Z52+AB52+AD52</f>
        <v>53061.16</v>
      </c>
      <c r="Y52" s="25">
        <v>2216.13</v>
      </c>
      <c r="Z52" s="25">
        <v>18393.47</v>
      </c>
      <c r="AA52" s="25">
        <v>1832.9</v>
      </c>
      <c r="AB52" s="30">
        <v>15420.12</v>
      </c>
      <c r="AC52" s="30">
        <v>2186.19</v>
      </c>
      <c r="AD52" s="30">
        <v>19247.57</v>
      </c>
      <c r="AE52" s="30">
        <v>19.58</v>
      </c>
      <c r="AF52" s="30">
        <v>16.2</v>
      </c>
      <c r="AG52" s="30">
        <v>19.32</v>
      </c>
      <c r="AH52" s="10">
        <f>P52*R52</f>
        <v>104049.70049999999</v>
      </c>
      <c r="AI52" s="11">
        <v>7937372</v>
      </c>
      <c r="AJ52" s="10">
        <f>AH52/AI52*100</f>
        <v>1.3108835077907397</v>
      </c>
    </row>
    <row r="53" spans="1:36" ht="15" customHeight="1">
      <c r="A53" s="10">
        <v>48</v>
      </c>
      <c r="B53" s="26">
        <v>38286</v>
      </c>
      <c r="C53" s="12" t="s">
        <v>126</v>
      </c>
      <c r="D53" s="10" t="s">
        <v>127</v>
      </c>
      <c r="E53" s="10">
        <v>0.19</v>
      </c>
      <c r="F53" s="13">
        <v>84</v>
      </c>
      <c r="G53" s="10">
        <v>0.13</v>
      </c>
      <c r="H53" s="10">
        <v>3.79</v>
      </c>
      <c r="I53" s="13">
        <v>70</v>
      </c>
      <c r="J53" s="14">
        <v>0.051</v>
      </c>
      <c r="K53" s="15">
        <v>110</v>
      </c>
      <c r="L53" s="16">
        <f>E53*R53/Q53</f>
        <v>0.006562322491833407</v>
      </c>
      <c r="M53" s="15">
        <v>126</v>
      </c>
      <c r="N53" s="16"/>
      <c r="O53" s="15">
        <v>226</v>
      </c>
      <c r="P53" s="22">
        <v>7.8</v>
      </c>
      <c r="Q53" s="10">
        <v>112917.34</v>
      </c>
      <c r="R53" s="10">
        <v>3900</v>
      </c>
      <c r="S53" s="14">
        <f>W53/R53</f>
        <v>2.1685846153846153</v>
      </c>
      <c r="T53" s="15">
        <v>35</v>
      </c>
      <c r="U53" s="10">
        <f>P53/H53</f>
        <v>2.058047493403694</v>
      </c>
      <c r="V53" s="15">
        <v>45</v>
      </c>
      <c r="W53" s="10">
        <f>Y53+AA53+AC53</f>
        <v>8457.48</v>
      </c>
      <c r="X53" s="10">
        <f>Z53+AB53+AD53</f>
        <v>66739.98999999999</v>
      </c>
      <c r="Y53" s="1">
        <v>3672.95</v>
      </c>
      <c r="Z53" s="1">
        <v>31591.99</v>
      </c>
      <c r="AA53" s="1">
        <v>1648.69</v>
      </c>
      <c r="AB53" s="1">
        <v>12243.96</v>
      </c>
      <c r="AC53" s="1">
        <v>3135.84</v>
      </c>
      <c r="AD53" s="1">
        <v>22904.04</v>
      </c>
      <c r="AE53" s="1">
        <v>95.52</v>
      </c>
      <c r="AF53" s="1">
        <v>42.27</v>
      </c>
      <c r="AG53" s="1">
        <v>80.41</v>
      </c>
      <c r="AH53" s="10">
        <f>P53*R53</f>
        <v>30420</v>
      </c>
      <c r="AI53" s="11">
        <v>7937372</v>
      </c>
      <c r="AJ53" s="10">
        <f>AH53/AI53*100</f>
        <v>0.3832502747760846</v>
      </c>
    </row>
    <row r="54" spans="1:36" ht="15" customHeight="1">
      <c r="A54" s="10">
        <v>49</v>
      </c>
      <c r="B54" s="26">
        <v>38283</v>
      </c>
      <c r="C54" s="12" t="s">
        <v>128</v>
      </c>
      <c r="D54" s="10" t="s">
        <v>129</v>
      </c>
      <c r="E54" s="10">
        <v>0.27</v>
      </c>
      <c r="F54" s="13">
        <v>52</v>
      </c>
      <c r="G54" s="10">
        <v>0.37</v>
      </c>
      <c r="H54" s="10">
        <v>3.09</v>
      </c>
      <c r="I54" s="13">
        <v>100</v>
      </c>
      <c r="J54" s="14">
        <v>0.0889</v>
      </c>
      <c r="K54" s="15">
        <v>38</v>
      </c>
      <c r="L54" s="16">
        <f>E54*R54/Q54</f>
        <v>0.01575283551039187</v>
      </c>
      <c r="M54" s="15">
        <v>40</v>
      </c>
      <c r="N54" s="14"/>
      <c r="O54" s="15">
        <v>201</v>
      </c>
      <c r="P54" s="22">
        <v>10.94</v>
      </c>
      <c r="Q54" s="10">
        <v>35993.52</v>
      </c>
      <c r="R54" s="10">
        <v>2100</v>
      </c>
      <c r="S54" s="14">
        <f>W54/R54</f>
        <v>4.031428571428571</v>
      </c>
      <c r="T54" s="15">
        <v>12</v>
      </c>
      <c r="U54" s="10">
        <f>P54/H54</f>
        <v>3.540453074433657</v>
      </c>
      <c r="V54" s="15">
        <v>148</v>
      </c>
      <c r="W54" s="10">
        <f>Y54+AA54+AC54</f>
        <v>8466</v>
      </c>
      <c r="X54" s="10">
        <f>Z54+AB54+AD54</f>
        <v>96644</v>
      </c>
      <c r="Y54" s="1">
        <v>3895</v>
      </c>
      <c r="Z54" s="1">
        <v>48779</v>
      </c>
      <c r="AA54" s="1">
        <v>1916</v>
      </c>
      <c r="AB54" s="1">
        <v>20674</v>
      </c>
      <c r="AC54" s="1">
        <v>2655</v>
      </c>
      <c r="AD54" s="1">
        <v>27191</v>
      </c>
      <c r="AH54" s="10">
        <f>P54*R54</f>
        <v>22974</v>
      </c>
      <c r="AI54" s="11">
        <v>7937372</v>
      </c>
      <c r="AJ54" s="10">
        <f>AH54/AI54*100</f>
        <v>0.2894408879916426</v>
      </c>
    </row>
    <row r="55" spans="1:36" ht="14.25">
      <c r="A55" s="10">
        <v>50</v>
      </c>
      <c r="B55" s="23">
        <v>38288</v>
      </c>
      <c r="C55" s="12" t="s">
        <v>130</v>
      </c>
      <c r="D55" s="10" t="s">
        <v>131</v>
      </c>
      <c r="E55" s="10">
        <v>0.318</v>
      </c>
      <c r="F55" s="13">
        <v>40</v>
      </c>
      <c r="G55" s="10" t="s">
        <v>117</v>
      </c>
      <c r="H55" s="10">
        <v>3.71</v>
      </c>
      <c r="I55" s="13">
        <v>73</v>
      </c>
      <c r="J55" s="14">
        <v>0.0857</v>
      </c>
      <c r="K55" s="15">
        <v>43</v>
      </c>
      <c r="L55" s="16">
        <f>E55*R55/Q55</f>
        <v>0.015330984820253756</v>
      </c>
      <c r="M55" s="15">
        <v>46</v>
      </c>
      <c r="N55" s="14"/>
      <c r="O55" s="15">
        <v>204</v>
      </c>
      <c r="P55" s="22">
        <v>18.6</v>
      </c>
      <c r="Q55" s="10">
        <v>56004.23</v>
      </c>
      <c r="R55" s="10">
        <v>2700</v>
      </c>
      <c r="S55" s="14">
        <f>W55/R55</f>
        <v>4.911111111111111</v>
      </c>
      <c r="T55" s="15">
        <v>6</v>
      </c>
      <c r="U55" s="22">
        <f>P55/H55</f>
        <v>5.013477088948788</v>
      </c>
      <c r="V55" s="15">
        <v>189</v>
      </c>
      <c r="W55" s="10">
        <f>Y55+AA55+AC55</f>
        <v>13260</v>
      </c>
      <c r="X55" s="10">
        <f>Z55+AB55+AD55</f>
        <v>322232</v>
      </c>
      <c r="Y55" s="1">
        <v>5523</v>
      </c>
      <c r="Z55" s="1">
        <v>145253</v>
      </c>
      <c r="AA55" s="1">
        <v>3685</v>
      </c>
      <c r="AB55" s="1">
        <v>87067</v>
      </c>
      <c r="AC55" s="1">
        <v>4052</v>
      </c>
      <c r="AD55" s="1">
        <v>89912</v>
      </c>
      <c r="AH55" s="10">
        <f>P55*R55</f>
        <v>50220.00000000001</v>
      </c>
      <c r="AI55" s="11">
        <v>7937372</v>
      </c>
      <c r="AJ55" s="10">
        <f>AH55/AI55*100</f>
        <v>0.6327031163463173</v>
      </c>
    </row>
    <row r="56" spans="1:36" ht="14.25">
      <c r="A56" s="10">
        <v>51</v>
      </c>
      <c r="B56" s="26">
        <v>38287</v>
      </c>
      <c r="C56" s="12" t="s">
        <v>132</v>
      </c>
      <c r="D56" s="11" t="s">
        <v>133</v>
      </c>
      <c r="E56" s="11">
        <v>0.41</v>
      </c>
      <c r="F56" s="13">
        <v>18</v>
      </c>
      <c r="G56" s="11" t="s">
        <v>134</v>
      </c>
      <c r="H56" s="11">
        <v>5.58</v>
      </c>
      <c r="I56" s="13">
        <v>16</v>
      </c>
      <c r="J56" s="27">
        <v>0.0734</v>
      </c>
      <c r="K56" s="15">
        <v>64</v>
      </c>
      <c r="L56" s="16">
        <f>E56*R56/Q56</f>
        <v>0.0171655994687875</v>
      </c>
      <c r="M56" s="15">
        <v>24</v>
      </c>
      <c r="N56" s="28"/>
      <c r="O56" s="15">
        <v>193</v>
      </c>
      <c r="P56" s="29">
        <v>22.88</v>
      </c>
      <c r="Q56" s="11">
        <v>35827.47</v>
      </c>
      <c r="R56" s="11">
        <v>1500</v>
      </c>
      <c r="S56" s="14">
        <f>W56/R56</f>
        <v>4.529333333333334</v>
      </c>
      <c r="T56" s="15">
        <v>7</v>
      </c>
      <c r="U56" s="11">
        <f>P56/H56</f>
        <v>4.100358422939068</v>
      </c>
      <c r="V56" s="15">
        <v>176</v>
      </c>
      <c r="W56" s="10">
        <f>Y56+AA56+AC56</f>
        <v>6794</v>
      </c>
      <c r="X56" s="10">
        <f>Z56+AB56+AD56</f>
        <v>128169</v>
      </c>
      <c r="Y56" s="30">
        <v>3142</v>
      </c>
      <c r="Z56" s="25">
        <v>52458</v>
      </c>
      <c r="AA56" s="25">
        <v>1496</v>
      </c>
      <c r="AB56" s="30">
        <v>26992</v>
      </c>
      <c r="AC56" s="30">
        <v>2156</v>
      </c>
      <c r="AD56" s="30">
        <v>48719</v>
      </c>
      <c r="AE56" s="25"/>
      <c r="AF56" s="25"/>
      <c r="AG56" s="25"/>
      <c r="AH56" s="10">
        <f>P56*R56</f>
        <v>34320</v>
      </c>
      <c r="AI56" s="11">
        <v>7937372</v>
      </c>
      <c r="AJ56" s="10">
        <f>AH56/AI56*100</f>
        <v>0.4323849253884031</v>
      </c>
    </row>
    <row r="57" spans="1:36" ht="14.25">
      <c r="A57" s="10">
        <v>52</v>
      </c>
      <c r="B57" s="23">
        <v>38289</v>
      </c>
      <c r="C57" s="12" t="s">
        <v>135</v>
      </c>
      <c r="D57" s="10" t="s">
        <v>136</v>
      </c>
      <c r="E57" s="10">
        <v>1.09</v>
      </c>
      <c r="F57" s="13">
        <v>2</v>
      </c>
      <c r="G57" s="10" t="s">
        <v>137</v>
      </c>
      <c r="H57" s="10">
        <v>8.07</v>
      </c>
      <c r="I57" s="13">
        <v>1</v>
      </c>
      <c r="J57" s="14">
        <v>0.135</v>
      </c>
      <c r="K57" s="15">
        <v>12</v>
      </c>
      <c r="L57" s="14">
        <f>E57*R57/Q57</f>
        <v>0.013288957481041778</v>
      </c>
      <c r="M57" s="17">
        <v>61</v>
      </c>
      <c r="N57" s="14"/>
      <c r="O57" s="15">
        <v>208</v>
      </c>
      <c r="P57" s="22">
        <v>46.2</v>
      </c>
      <c r="Q57" s="10">
        <v>205057.47</v>
      </c>
      <c r="R57" s="10">
        <v>2500</v>
      </c>
      <c r="S57" s="14">
        <f>W57/R57</f>
        <v>2.4372</v>
      </c>
      <c r="T57" s="15">
        <v>30</v>
      </c>
      <c r="U57" s="22">
        <f>P57/H57</f>
        <v>5.724907063197026</v>
      </c>
      <c r="V57" s="15">
        <v>178</v>
      </c>
      <c r="W57" s="10">
        <f>Y57+AA57+AC57</f>
        <v>6093</v>
      </c>
      <c r="X57" s="10">
        <f>Z57+AB57+AD57</f>
        <v>213660</v>
      </c>
      <c r="Y57" s="1">
        <v>3585</v>
      </c>
      <c r="Z57" s="1">
        <v>117427</v>
      </c>
      <c r="AA57" s="1">
        <v>1480</v>
      </c>
      <c r="AB57" s="1">
        <v>55111</v>
      </c>
      <c r="AC57" s="1">
        <v>1028</v>
      </c>
      <c r="AD57" s="1">
        <v>41122</v>
      </c>
      <c r="AH57" s="10">
        <f>P57*R57</f>
        <v>115500</v>
      </c>
      <c r="AI57" s="11">
        <v>7937372</v>
      </c>
      <c r="AJ57" s="10">
        <f>AH57/AI57*100</f>
        <v>1.4551415758263566</v>
      </c>
    </row>
    <row r="58" spans="1:36" ht="14.25">
      <c r="A58" s="10"/>
      <c r="B58" s="21"/>
      <c r="C58" s="12"/>
      <c r="D58" s="10"/>
      <c r="E58" s="10" t="s">
        <v>21</v>
      </c>
      <c r="F58" s="13" t="s">
        <v>22</v>
      </c>
      <c r="G58" s="10" t="s">
        <v>23</v>
      </c>
      <c r="H58" s="10" t="s">
        <v>24</v>
      </c>
      <c r="I58" s="13" t="s">
        <v>25</v>
      </c>
      <c r="J58" s="14" t="s">
        <v>26</v>
      </c>
      <c r="K58" s="15" t="s">
        <v>27</v>
      </c>
      <c r="L58" s="10" t="s">
        <v>26</v>
      </c>
      <c r="M58" s="15" t="s">
        <v>27</v>
      </c>
      <c r="N58" s="16" t="s">
        <v>28</v>
      </c>
      <c r="O58" s="17" t="s">
        <v>29</v>
      </c>
      <c r="P58" s="22" t="s">
        <v>30</v>
      </c>
      <c r="Q58" s="10" t="s">
        <v>31</v>
      </c>
      <c r="R58" s="10" t="s">
        <v>32</v>
      </c>
      <c r="S58" s="14"/>
      <c r="T58" s="15" t="s">
        <v>33</v>
      </c>
      <c r="U58" s="10"/>
      <c r="V58" s="13" t="s">
        <v>33</v>
      </c>
      <c r="W58" s="10"/>
      <c r="X58" s="10"/>
      <c r="AH58" s="10"/>
      <c r="AI58" s="10"/>
      <c r="AJ58" s="10"/>
    </row>
    <row r="60" spans="3:16" s="5" customFormat="1" ht="26.25" customHeight="1">
      <c r="C60" s="31"/>
      <c r="E60" s="5">
        <f>SUM(E7:E58)</f>
        <v>15.289999999999996</v>
      </c>
      <c r="H60" s="5">
        <f>SUM(H7:H58)</f>
        <v>188.68340000000003</v>
      </c>
      <c r="J60" s="32">
        <f>SUM(J7:J58)</f>
        <v>4.245100000000001</v>
      </c>
      <c r="K60" s="2"/>
      <c r="L60" s="33">
        <f>SUM(L7:L59)</f>
        <v>0.818392457168152</v>
      </c>
      <c r="M60" s="34"/>
      <c r="N60" s="32">
        <f>SUM(N7:N58)</f>
        <v>9.453499999999995</v>
      </c>
      <c r="O60" s="2"/>
      <c r="P60" s="2"/>
    </row>
    <row r="61" spans="3:36" s="5" customFormat="1" ht="27" customHeight="1">
      <c r="C61" s="31"/>
      <c r="E61" s="5">
        <f>E60/52</f>
        <v>0.29403846153846147</v>
      </c>
      <c r="H61" s="5">
        <f>H60/52</f>
        <v>3.6285269230769237</v>
      </c>
      <c r="J61" s="32">
        <f>J60/52</f>
        <v>0.08163653846153848</v>
      </c>
      <c r="K61" s="2"/>
      <c r="L61" s="33">
        <f>L60/52</f>
        <v>0.015738316484002923</v>
      </c>
      <c r="M61" s="34"/>
      <c r="N61" s="32">
        <f>N60/52</f>
        <v>0.1817980769230768</v>
      </c>
      <c r="O61" s="2"/>
      <c r="P61" s="2"/>
      <c r="R61" s="5" t="s">
        <v>142</v>
      </c>
      <c r="S61" s="32">
        <f>SUM(S7:S58)</f>
        <v>56.27948574774318</v>
      </c>
      <c r="T61" s="2"/>
      <c r="U61" s="5">
        <f>SUM(U7:U58)</f>
        <v>139.53366307506315</v>
      </c>
      <c r="AH61" s="5">
        <f>SUM(AH7:AH60)</f>
        <v>7107950.2650000015</v>
      </c>
      <c r="AJ61" s="5">
        <f>SUM(AJ7:AJ60)</f>
        <v>89.5504238052595</v>
      </c>
    </row>
    <row r="62" spans="12:13" ht="14.25">
      <c r="L62" s="35"/>
      <c r="M62" s="34"/>
    </row>
    <row r="63" spans="12:13" ht="14.25">
      <c r="L63" s="35" t="s">
        <v>138</v>
      </c>
      <c r="M63" s="34"/>
    </row>
    <row r="64" spans="8:13" ht="14.25">
      <c r="H64" s="16" t="s">
        <v>139</v>
      </c>
      <c r="J64" s="16"/>
      <c r="L64" s="35"/>
      <c r="M64" s="34"/>
    </row>
    <row r="65" spans="12:13" ht="14.25">
      <c r="L65" s="35"/>
      <c r="M65" s="34"/>
    </row>
  </sheetData>
  <mergeCells count="1">
    <mergeCell ref="B1:N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sbl</dc:creator>
  <cp:keywords/>
  <dc:description/>
  <cp:lastModifiedBy>sbl</cp:lastModifiedBy>
  <dcterms:created xsi:type="dcterms:W3CDTF">2005-02-23T03:44:48Z</dcterms:created>
  <dcterms:modified xsi:type="dcterms:W3CDTF">2005-02-25T05:45:16Z</dcterms:modified>
  <cp:category/>
  <cp:version/>
  <cp:contentType/>
  <cp:contentStatus/>
</cp:coreProperties>
</file>